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526"/>
  <workbookPr autoCompressPictures="0"/>
  <bookViews>
    <workbookView xWindow="0" yWindow="0" windowWidth="25600" windowHeight="16060"/>
  </bookViews>
  <sheets>
    <sheet name="Global" sheetId="2" r:id="rId1"/>
    <sheet name="Africa" sheetId="3" r:id="rId2"/>
  </sheets>
  <definedNames>
    <definedName name="_xlnm._FilterDatabase" localSheetId="0" hidden="1">Global!$B$4:$B$590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3" l="1"/>
  <c r="G177" i="3"/>
  <c r="I176" i="3"/>
  <c r="I177" i="3"/>
  <c r="H177" i="3"/>
  <c r="I174" i="3"/>
  <c r="I175" i="3"/>
  <c r="G174" i="3"/>
  <c r="G175" i="3"/>
  <c r="H175" i="3"/>
  <c r="I167" i="3"/>
  <c r="G167" i="3"/>
  <c r="H167" i="3"/>
  <c r="I166" i="3"/>
  <c r="G166" i="3"/>
  <c r="H166" i="3"/>
  <c r="I165" i="3"/>
  <c r="G165" i="3"/>
  <c r="H165" i="3"/>
  <c r="I164" i="3"/>
  <c r="I168" i="3"/>
  <c r="G164" i="3"/>
  <c r="H164" i="3"/>
  <c r="I152" i="3"/>
  <c r="I153" i="3"/>
  <c r="G152" i="3"/>
  <c r="G153" i="3"/>
  <c r="H153" i="3"/>
  <c r="H152" i="3"/>
  <c r="I150" i="3"/>
  <c r="I151" i="3"/>
  <c r="G150" i="3"/>
  <c r="G151" i="3"/>
  <c r="H151" i="3"/>
  <c r="H150" i="3"/>
  <c r="I147" i="3"/>
  <c r="I148" i="3"/>
  <c r="G147" i="3"/>
  <c r="G148" i="3"/>
  <c r="H148" i="3"/>
  <c r="H147" i="3"/>
  <c r="G144" i="3"/>
  <c r="G145" i="3"/>
  <c r="I144" i="3"/>
  <c r="I145" i="3"/>
  <c r="H145" i="3"/>
  <c r="H144" i="3"/>
  <c r="I140" i="3"/>
  <c r="G140" i="3"/>
  <c r="H140" i="3"/>
  <c r="I139" i="3"/>
  <c r="G139" i="3"/>
  <c r="H139" i="3"/>
  <c r="I138" i="3"/>
  <c r="G138" i="3"/>
  <c r="H138" i="3"/>
  <c r="I137" i="3"/>
  <c r="G137" i="3"/>
  <c r="H137" i="3"/>
  <c r="I136" i="3"/>
  <c r="G136" i="3"/>
  <c r="H136" i="3"/>
  <c r="G141" i="3"/>
  <c r="I132" i="3"/>
  <c r="G132" i="3"/>
  <c r="H132" i="3"/>
  <c r="I131" i="3"/>
  <c r="G131" i="3"/>
  <c r="H131" i="3"/>
  <c r="I130" i="3"/>
  <c r="G130" i="3"/>
  <c r="H130" i="3"/>
  <c r="I129" i="3"/>
  <c r="G129" i="3"/>
  <c r="H129" i="3"/>
  <c r="I128" i="3"/>
  <c r="I133" i="3"/>
  <c r="G128" i="3"/>
  <c r="H128" i="3"/>
  <c r="I125" i="3"/>
  <c r="I126" i="3"/>
  <c r="G125" i="3"/>
  <c r="G126" i="3"/>
  <c r="H126" i="3"/>
  <c r="H125" i="3"/>
  <c r="G122" i="3"/>
  <c r="G123" i="3"/>
  <c r="I122" i="3"/>
  <c r="I123" i="3"/>
  <c r="H123" i="3"/>
  <c r="I119" i="3"/>
  <c r="I120" i="3"/>
  <c r="G119" i="3"/>
  <c r="G120" i="3"/>
  <c r="H120" i="3"/>
  <c r="H119" i="3"/>
  <c r="I115" i="3"/>
  <c r="G115" i="3"/>
  <c r="H115" i="3"/>
  <c r="I114" i="3"/>
  <c r="G114" i="3"/>
  <c r="H114" i="3"/>
  <c r="I113" i="3"/>
  <c r="G113" i="3"/>
  <c r="H113" i="3"/>
  <c r="I112" i="3"/>
  <c r="I116" i="3"/>
  <c r="G112" i="3"/>
  <c r="G116" i="3"/>
  <c r="I108" i="3"/>
  <c r="G108" i="3"/>
  <c r="H108" i="3"/>
  <c r="I107" i="3"/>
  <c r="G107" i="3"/>
  <c r="H107" i="3"/>
  <c r="I106" i="3"/>
  <c r="G106" i="3"/>
  <c r="H106" i="3"/>
  <c r="I105" i="3"/>
  <c r="I109" i="3"/>
  <c r="G105" i="3"/>
  <c r="H105" i="3"/>
  <c r="I101" i="3"/>
  <c r="G101" i="3"/>
  <c r="H101" i="3"/>
  <c r="I100" i="3"/>
  <c r="G100" i="3"/>
  <c r="H100" i="3"/>
  <c r="I99" i="3"/>
  <c r="G99" i="3"/>
  <c r="H99" i="3"/>
  <c r="I98" i="3"/>
  <c r="G98" i="3"/>
  <c r="H98" i="3"/>
  <c r="G102" i="3"/>
  <c r="I91" i="3"/>
  <c r="I92" i="3"/>
  <c r="I95" i="3"/>
  <c r="G92" i="3"/>
  <c r="H92" i="3"/>
  <c r="G91" i="3"/>
  <c r="G95" i="3"/>
  <c r="H95" i="3"/>
  <c r="I87" i="3"/>
  <c r="G87" i="3"/>
  <c r="H87" i="3"/>
  <c r="I86" i="3"/>
  <c r="G86" i="3"/>
  <c r="I85" i="3"/>
  <c r="G85" i="3"/>
  <c r="H85" i="3"/>
  <c r="I84" i="3"/>
  <c r="G84" i="3"/>
  <c r="H84" i="3"/>
  <c r="G88" i="3"/>
  <c r="I80" i="3"/>
  <c r="G80" i="3"/>
  <c r="H80" i="3"/>
  <c r="I79" i="3"/>
  <c r="G79" i="3"/>
  <c r="H79" i="3"/>
  <c r="I78" i="3"/>
  <c r="G78" i="3"/>
  <c r="H78" i="3"/>
  <c r="I77" i="3"/>
  <c r="I81" i="3"/>
  <c r="G77" i="3"/>
  <c r="G81" i="3"/>
  <c r="H81" i="3"/>
  <c r="I73" i="3"/>
  <c r="G73" i="3"/>
  <c r="H73" i="3"/>
  <c r="I72" i="3"/>
  <c r="G72" i="3"/>
  <c r="H72" i="3"/>
  <c r="I71" i="3"/>
  <c r="G71" i="3"/>
  <c r="H71" i="3"/>
  <c r="I70" i="3"/>
  <c r="I74" i="3"/>
  <c r="G70" i="3"/>
  <c r="G74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K97" i="2"/>
  <c r="G97" i="2"/>
  <c r="I97" i="2"/>
  <c r="K52" i="2"/>
  <c r="G52" i="2"/>
  <c r="I52" i="2"/>
  <c r="K27" i="2"/>
  <c r="G27" i="2"/>
  <c r="I27" i="2"/>
  <c r="H116" i="3"/>
  <c r="G133" i="3"/>
  <c r="H133" i="3"/>
  <c r="G168" i="3"/>
  <c r="H168" i="3"/>
  <c r="H74" i="3"/>
  <c r="I141" i="3"/>
  <c r="H141" i="3"/>
  <c r="I88" i="3"/>
  <c r="H88" i="3"/>
  <c r="I102" i="3"/>
  <c r="H102" i="3"/>
  <c r="G109" i="3"/>
  <c r="H109" i="3"/>
  <c r="H174" i="3"/>
  <c r="H77" i="3"/>
  <c r="H112" i="3"/>
  <c r="H70" i="3"/>
  <c r="H91" i="3"/>
  <c r="H122" i="3"/>
  <c r="H176" i="3"/>
</calcChain>
</file>

<file path=xl/sharedStrings.xml><?xml version="1.0" encoding="utf-8"?>
<sst xmlns="http://schemas.openxmlformats.org/spreadsheetml/2006/main" count="3056" uniqueCount="447">
  <si>
    <t>Biome-averaged values based on pool-type. New Lat lon coordinates are directly from 'Leeuwen_2014_refs'</t>
  </si>
  <si>
    <t>REF</t>
    <phoneticPr fontId="0" type="noConversion"/>
  </si>
  <si>
    <t>LAT</t>
    <phoneticPr fontId="0" type="noConversion"/>
  </si>
  <si>
    <t>LON</t>
    <phoneticPr fontId="0" type="noConversion"/>
  </si>
  <si>
    <t>YEAR</t>
    <phoneticPr fontId="0" type="noConversion"/>
  </si>
  <si>
    <t>MONTH</t>
  </si>
  <si>
    <t>FUEL TYPE</t>
  </si>
  <si>
    <t>FL</t>
    <phoneticPr fontId="0" type="noConversion"/>
  </si>
  <si>
    <t>FL STD</t>
  </si>
  <si>
    <t>CC</t>
  </si>
  <si>
    <t>CC STD</t>
  </si>
  <si>
    <t>FC</t>
  </si>
  <si>
    <t>FC STD</t>
  </si>
  <si>
    <t>BIOME</t>
    <phoneticPr fontId="0" type="noConversion"/>
  </si>
  <si>
    <t>slashburn</t>
  </si>
  <si>
    <t>pools involved</t>
  </si>
  <si>
    <t>Shea et al. 1996</t>
    <phoneticPr fontId="0" type="noConversion"/>
  </si>
  <si>
    <t>8, 9</t>
  </si>
  <si>
    <t>Litter</t>
  </si>
  <si>
    <t>SA</t>
  </si>
  <si>
    <t>Grass-dormant</t>
  </si>
  <si>
    <t>Grass-green</t>
  </si>
  <si>
    <t>Total part Total grass</t>
  </si>
  <si>
    <t>overlap</t>
  </si>
  <si>
    <t>Dicots</t>
  </si>
  <si>
    <t>Tree/shrub leaves</t>
  </si>
  <si>
    <t>Woody Debris (0-0.64)</t>
  </si>
  <si>
    <t>Woody debris (0.64-2.54)</t>
  </si>
  <si>
    <t>Woody debris (2.54-7.62)</t>
  </si>
  <si>
    <t>Woody debris (&gt;7.62cm)</t>
  </si>
  <si>
    <t>Total part woody debris</t>
  </si>
  <si>
    <t>Total</t>
  </si>
  <si>
    <t>litt, gras, leaf, cwd</t>
  </si>
  <si>
    <t>-</t>
  </si>
  <si>
    <t>Total part Grassland</t>
  </si>
  <si>
    <t>Total part Woodland</t>
  </si>
  <si>
    <t>Hoffa et al. 1999</t>
    <phoneticPr fontId="0" type="noConversion"/>
  </si>
  <si>
    <t>6, 7, 8</t>
  </si>
  <si>
    <t>Green grass</t>
  </si>
  <si>
    <t>Total standing dead grass</t>
  </si>
  <si>
    <t>Standing green grass</t>
  </si>
  <si>
    <t>Leaves</t>
  </si>
  <si>
    <t>Live woody</t>
  </si>
  <si>
    <t>Downed wood (0-0.64cm)</t>
  </si>
  <si>
    <t>Downed wood (0.64-2.54cm)</t>
  </si>
  <si>
    <t>Total part Total woody</t>
  </si>
  <si>
    <t>Hely et al. 2003</t>
    <phoneticPr fontId="0" type="noConversion"/>
  </si>
  <si>
    <t>Savadogo et al. 2007</t>
    <phoneticPr fontId="0" type="noConversion"/>
  </si>
  <si>
    <t>11, 12</t>
  </si>
  <si>
    <t>Ward et al. 1992</t>
    <phoneticPr fontId="0" type="noConversion"/>
  </si>
  <si>
    <t>Dicot litter</t>
  </si>
  <si>
    <t>Grass dormant</t>
  </si>
  <si>
    <t>Dicot seedlings</t>
  </si>
  <si>
    <t>Shrub leaves</t>
  </si>
  <si>
    <t>Woody debris (0-0.64cm)</t>
  </si>
  <si>
    <t>Woody debris (0.64-2.54cm)</t>
  </si>
  <si>
    <t>Woody debris (&gt;2.54cm)</t>
  </si>
  <si>
    <t>Bilboa and Medina 1996</t>
    <phoneticPr fontId="0" type="noConversion"/>
  </si>
  <si>
    <t>Miranda et al. 1996</t>
    <phoneticPr fontId="0" type="noConversion"/>
  </si>
  <si>
    <t>1992, 1994</t>
  </si>
  <si>
    <t>-</t>
    <phoneticPr fontId="0" type="noConversion"/>
  </si>
  <si>
    <t>De Castro and Kauffman 1998</t>
    <phoneticPr fontId="0" type="noConversion"/>
  </si>
  <si>
    <t>Dicots, Palms</t>
  </si>
  <si>
    <t>Woody debris (0.65-2.54cm)</t>
  </si>
  <si>
    <t>Total part Woody total</t>
  </si>
  <si>
    <t>Surface layer</t>
  </si>
  <si>
    <t>Shrubs</t>
  </si>
  <si>
    <t>Barbosa and Fearnside 2005</t>
    <phoneticPr fontId="0" type="noConversion"/>
  </si>
  <si>
    <t>1995, 1996, 1997, 1998</t>
  </si>
  <si>
    <t>Total fine fuels</t>
  </si>
  <si>
    <t>Total trees and shrubs</t>
  </si>
  <si>
    <t>litt, stem</t>
  </si>
  <si>
    <t>CHANGED Total Grassland to Total grass</t>
  </si>
  <si>
    <t>Total part grass</t>
  </si>
  <si>
    <t>Cook et al. 1994</t>
    <phoneticPr fontId="0" type="noConversion"/>
  </si>
  <si>
    <t>Hurst et al. 1994</t>
    <phoneticPr fontId="0" type="noConversion"/>
  </si>
  <si>
    <t>Rossiter-Rachor et al. 2007</t>
    <phoneticPr fontId="0" type="noConversion"/>
  </si>
  <si>
    <t>Grass</t>
  </si>
  <si>
    <t>Woody litter</t>
  </si>
  <si>
    <t>gras, litt</t>
  </si>
  <si>
    <t>Russell-Smith et al. 2009</t>
    <phoneticPr fontId="0" type="noConversion"/>
  </si>
  <si>
    <t xml:space="preserve">Fine fuels </t>
  </si>
  <si>
    <t>Coarse fuels</t>
  </si>
  <si>
    <t>CHANGED coordinates</t>
  </si>
  <si>
    <t>Heavy fuels</t>
  </si>
  <si>
    <t>Shrub fuels</t>
  </si>
  <si>
    <t>litt, cwd, gras</t>
  </si>
  <si>
    <t>Meyer et al. 2012</t>
    <phoneticPr fontId="0" type="noConversion"/>
  </si>
  <si>
    <t>Fine fuels</t>
  </si>
  <si>
    <t>sandstone land</t>
  </si>
  <si>
    <t>Prasad et al. 2001</t>
    <phoneticPr fontId="0" type="noConversion"/>
  </si>
  <si>
    <t>Wood 10-25</t>
  </si>
  <si>
    <t>Wood 26-40</t>
  </si>
  <si>
    <t>Wood 41-55</t>
  </si>
  <si>
    <t>Wood 56-70</t>
  </si>
  <si>
    <t>Wood &gt;70</t>
  </si>
  <si>
    <t>Branch material, &lt;10cm</t>
  </si>
  <si>
    <t>Mixed leaf litter</t>
  </si>
  <si>
    <t>stem, cwd, litt</t>
  </si>
  <si>
    <t>Attached foliage</t>
  </si>
  <si>
    <t>TF</t>
  </si>
  <si>
    <t>Woody debris (0-0.64)</t>
  </si>
  <si>
    <t>Woody debris (2.54-7.6)</t>
  </si>
  <si>
    <t>Woody debris (7.6-20.3)</t>
  </si>
  <si>
    <t>Woody debris (&gt;20.3)</t>
  </si>
  <si>
    <t>Fearnside et al. 1993</t>
    <phoneticPr fontId="0" type="noConversion"/>
  </si>
  <si>
    <t>Trunks</t>
  </si>
  <si>
    <t>no slashburn</t>
  </si>
  <si>
    <t>Branches</t>
  </si>
  <si>
    <t>Vines</t>
  </si>
  <si>
    <t>Kauffman et al. 1993</t>
    <phoneticPr fontId="0" type="noConversion"/>
  </si>
  <si>
    <t>Foliage</t>
  </si>
  <si>
    <t>Woody debris (0.65-2.54)</t>
  </si>
  <si>
    <t>Woody debris (2.55-7.62)</t>
  </si>
  <si>
    <t>Woody debris (&gt;7.62)</t>
  </si>
  <si>
    <t>Kauffman et al. 1995</t>
    <phoneticPr fontId="0" type="noConversion"/>
  </si>
  <si>
    <t>Rootmat</t>
  </si>
  <si>
    <t>Total part Total forest floor</t>
  </si>
  <si>
    <t>Woody debris (2.55-7.6cm)</t>
  </si>
  <si>
    <t>Woody debris (7.7-20.5cm), sound</t>
  </si>
  <si>
    <t>Woody debris (7.7-20.5cm), rotten</t>
  </si>
  <si>
    <t>Total part Woody debris (7.7-20.5cm), total</t>
  </si>
  <si>
    <t>Woody debris (&gt;20.5cm), sound</t>
  </si>
  <si>
    <t>Woody debris (&gt;20.5cm), rotten</t>
  </si>
  <si>
    <t>Total part Woody debris (&gt;20.5cm), total</t>
  </si>
  <si>
    <t>Total part wood</t>
  </si>
  <si>
    <t>Same location as in Hughes 2000a. Coordinate slightly changed.</t>
  </si>
  <si>
    <t>Carvalho et al. 1995</t>
    <phoneticPr fontId="0" type="noConversion"/>
  </si>
  <si>
    <t>Trunks &gt;30cm</t>
  </si>
  <si>
    <t>Trunks &lt;30cm</t>
  </si>
  <si>
    <t>Branches &gt;10cm</t>
  </si>
  <si>
    <t>Branches&lt;10cm</t>
  </si>
  <si>
    <t>Small trees&lt;1m</t>
  </si>
  <si>
    <t>Small trees&gt;1m</t>
  </si>
  <si>
    <t>Liana</t>
  </si>
  <si>
    <t>total CC fixed</t>
  </si>
  <si>
    <t>Guild et al. 1998</t>
    <phoneticPr fontId="0" type="noConversion"/>
  </si>
  <si>
    <t>Dead grass</t>
  </si>
  <si>
    <t>Woody debris (7.63-20.5), sound</t>
  </si>
  <si>
    <t>Woody debris (7.63-20.5), rotten</t>
  </si>
  <si>
    <t>Woody debris (&gt;20.5), sound</t>
  </si>
  <si>
    <t>Woody debris (&gt;20.5), rotten</t>
  </si>
  <si>
    <t>Palm</t>
  </si>
  <si>
    <t>Carvalho et al. 1998</t>
    <phoneticPr fontId="0" type="noConversion"/>
  </si>
  <si>
    <t>Trunks (&gt;30cm)</t>
  </si>
  <si>
    <t>Trunks (&lt;30cm)</t>
  </si>
  <si>
    <t>Branches &lt;10cm</t>
  </si>
  <si>
    <t>M2 &gt;1m, DBH &lt;5cm</t>
  </si>
  <si>
    <t>M1, &lt;1m</t>
  </si>
  <si>
    <t>Graca et al. 1999</t>
    <phoneticPr fontId="0" type="noConversion"/>
  </si>
  <si>
    <t>Wood &lt;5cm</t>
  </si>
  <si>
    <t>Wood 5-10cm</t>
  </si>
  <si>
    <t>Wood &gt;10cm</t>
  </si>
  <si>
    <t>Vines &lt;5cm</t>
  </si>
  <si>
    <t>Vines 5-10cm</t>
  </si>
  <si>
    <t>Palms &lt;10cm</t>
  </si>
  <si>
    <t>Palms &gt;10cm</t>
  </si>
  <si>
    <t>Palm leaves</t>
  </si>
  <si>
    <t>Rotten wood &gt;10cm</t>
  </si>
  <si>
    <t>Fearnside et al. 1999</t>
    <phoneticPr fontId="0" type="noConversion"/>
  </si>
  <si>
    <t>Wood&lt;5cm</t>
  </si>
  <si>
    <t>Vines&gt;10cm</t>
  </si>
  <si>
    <t>Litter, leaves and twigs</t>
  </si>
  <si>
    <t>Palm leaves and palms &lt;10cm</t>
  </si>
  <si>
    <t>Palm trunks (&gt;10cm)</t>
  </si>
  <si>
    <t>Standing trees</t>
  </si>
  <si>
    <t>Other</t>
  </si>
  <si>
    <t>Araujo et al. 1999</t>
    <phoneticPr fontId="0" type="noConversion"/>
  </si>
  <si>
    <t>Small size trees, trunk</t>
  </si>
  <si>
    <t>Small size trees, leaf</t>
  </si>
  <si>
    <t>Small size trees, thin branch</t>
  </si>
  <si>
    <t>Small size trees, fallen trunk</t>
  </si>
  <si>
    <t>Medium size trees, trunk</t>
  </si>
  <si>
    <t>Medium size trees, leaf</t>
  </si>
  <si>
    <t>Medium size trees, thin branch</t>
  </si>
  <si>
    <t>Medium size trees, thick branch</t>
  </si>
  <si>
    <t>Medium size trees, fallen trunk</t>
  </si>
  <si>
    <t>Large size trees, trunk</t>
  </si>
  <si>
    <t>Large size trees, leaf</t>
  </si>
  <si>
    <t>Large size trees, thin branch</t>
  </si>
  <si>
    <t>Large size trees, thick branch</t>
  </si>
  <si>
    <t>Large size trees, fallen trunk</t>
  </si>
  <si>
    <t>Small trees</t>
  </si>
  <si>
    <t>Hughes et al. 2000</t>
    <phoneticPr fontId="0" type="noConversion"/>
  </si>
  <si>
    <t>Woody debris (&lt;0.64cm)</t>
  </si>
  <si>
    <t>Woody debris (7.6-20.5), residual sound</t>
  </si>
  <si>
    <t>Woody debris (7.6-20.5), successional sound</t>
  </si>
  <si>
    <t>Woody debris (7.6-20.5), total sound</t>
  </si>
  <si>
    <t>Woody debris (&gt;20.5cm), residual sound</t>
  </si>
  <si>
    <t>Woody debris (&gt;20.5cm), residual rotten</t>
  </si>
  <si>
    <t>Palms</t>
  </si>
  <si>
    <t xml:space="preserve">Total </t>
  </si>
  <si>
    <t>9, 10</t>
  </si>
  <si>
    <t>Fearnside et al. 2001</t>
    <phoneticPr fontId="0" type="noConversion"/>
  </si>
  <si>
    <t>Vines&lt;5cm</t>
  </si>
  <si>
    <t>Vines &gt;10cm</t>
  </si>
  <si>
    <t>Carvalho et al. 2001</t>
    <phoneticPr fontId="0" type="noConversion"/>
  </si>
  <si>
    <t>Logs, 10-30cm</t>
  </si>
  <si>
    <t>Logs, &gt;30cm</t>
  </si>
  <si>
    <t>Branches, &gt;10cm</t>
  </si>
  <si>
    <t>Branches, &lt;10cm</t>
  </si>
  <si>
    <t>Christian et al. 2007</t>
    <phoneticPr fontId="0" type="noConversion"/>
  </si>
  <si>
    <t>Righi et al. 2009</t>
    <phoneticPr fontId="0" type="noConversion"/>
  </si>
  <si>
    <t>Litter-leaves</t>
  </si>
  <si>
    <t>Carvalho Jr. et al. (to be submitted)</t>
    <phoneticPr fontId="0" type="noConversion"/>
  </si>
  <si>
    <t>Fine material</t>
  </si>
  <si>
    <t>Kauffman et al. 2003</t>
    <phoneticPr fontId="0" type="noConversion"/>
  </si>
  <si>
    <t>4, 5</t>
  </si>
  <si>
    <t>Total part Total fine fuels</t>
  </si>
  <si>
    <t>Woody debris (7.63-20.5),sound</t>
  </si>
  <si>
    <t>Woody debris (7.63-20.5),rotten</t>
  </si>
  <si>
    <t>Total part Woody debris (7.63-20.5),total</t>
  </si>
  <si>
    <t>Woody debris (&gt;20.5),sound</t>
  </si>
  <si>
    <t>Woody debris (&gt;20.5),rotten</t>
  </si>
  <si>
    <t>Total part Woody debris (&gt;20.5),total</t>
  </si>
  <si>
    <t>Stumps</t>
  </si>
  <si>
    <t>Toma et al. 2005</t>
    <phoneticPr fontId="0" type="noConversion"/>
  </si>
  <si>
    <t>Carter et al. 2003</t>
    <phoneticPr fontId="0" type="noConversion"/>
  </si>
  <si>
    <t>TM</t>
  </si>
  <si>
    <t>Wood &lt;10cm</t>
  </si>
  <si>
    <t>Mountain laurel</t>
  </si>
  <si>
    <t>Forest floor (Oi)</t>
  </si>
  <si>
    <t>Forest floor (Oe+Oa)</t>
  </si>
  <si>
    <t>Herbs</t>
  </si>
  <si>
    <t>Sprouts</t>
  </si>
  <si>
    <t>litt, soil</t>
  </si>
  <si>
    <t>Forest floor: Litter and soil</t>
  </si>
  <si>
    <t>Forest floor</t>
  </si>
  <si>
    <t>litt, cwd, soil</t>
  </si>
  <si>
    <t>Forest floor: understory</t>
  </si>
  <si>
    <t>Sparks et al. 2002</t>
    <phoneticPr fontId="0" type="noConversion"/>
  </si>
  <si>
    <t>1994, 1995</t>
  </si>
  <si>
    <t>3, 4, 9, 10</t>
  </si>
  <si>
    <t>gras, leaf, litt</t>
  </si>
  <si>
    <t>Total of Live (grasses, forbs, hardwood leaves, and stems &lt;0.6cm) &amp; dead (1hr and 10hr timelag only) fuels)</t>
  </si>
  <si>
    <t>Stephens and Finney 2002</t>
    <phoneticPr fontId="0" type="noConversion"/>
  </si>
  <si>
    <t>1h time lag</t>
  </si>
  <si>
    <t>10h time lag</t>
  </si>
  <si>
    <t>100h time lag</t>
  </si>
  <si>
    <t xml:space="preserve">1000h time lag and larger, sound </t>
  </si>
  <si>
    <t>1000h time lag and larger, rotten</t>
  </si>
  <si>
    <t>Total part surface fuels</t>
  </si>
  <si>
    <t>Duff and litter</t>
  </si>
  <si>
    <t>Beche et al. 2005</t>
    <phoneticPr fontId="0" type="noConversion"/>
  </si>
  <si>
    <t>1h</t>
  </si>
  <si>
    <t>10h</t>
  </si>
  <si>
    <t>100h</t>
  </si>
  <si>
    <t>1000h, sound</t>
  </si>
  <si>
    <t>1000h, rotten</t>
  </si>
  <si>
    <t>Duff</t>
  </si>
  <si>
    <t>Total part surface</t>
  </si>
  <si>
    <t>Hille and Stephens 2005</t>
    <phoneticPr fontId="0" type="noConversion"/>
  </si>
  <si>
    <t>10, 11</t>
  </si>
  <si>
    <t>1hr (0-0.6)</t>
  </si>
  <si>
    <t>10hr (0.6-2.5)</t>
  </si>
  <si>
    <t>100hr (2.5-7.6)</t>
  </si>
  <si>
    <t>1000hr (&gt;7.6), sound</t>
  </si>
  <si>
    <t>1000hr (&gt;7.6), rottem</t>
  </si>
  <si>
    <t>Litter (Ol)</t>
  </si>
  <si>
    <t>Duff (Of + Oh)</t>
  </si>
  <si>
    <t>Sah et al. 2006</t>
    <phoneticPr fontId="0" type="noConversion"/>
  </si>
  <si>
    <t>1998, 1999, 2000</t>
  </si>
  <si>
    <t>gras, litt, cwd</t>
  </si>
  <si>
    <t>Potential fuels (pine saplings, palms, shrubs, ground layer)</t>
  </si>
  <si>
    <t>Campbell et al. 2007</t>
    <phoneticPr fontId="0" type="noConversion"/>
  </si>
  <si>
    <t>Goodrick et al. 2010</t>
    <phoneticPr fontId="0" type="noConversion"/>
  </si>
  <si>
    <t>1996, 1997</t>
  </si>
  <si>
    <t>2, 3, 4, 5</t>
  </si>
  <si>
    <t>gras, litt, cwd, soil</t>
  </si>
  <si>
    <t>Understory</t>
  </si>
  <si>
    <t>Yokelson et al. 2013</t>
  </si>
  <si>
    <t>1997, 2010</t>
  </si>
  <si>
    <t>Hollis et al. 2010</t>
    <phoneticPr fontId="0" type="noConversion"/>
  </si>
  <si>
    <t>Fine (&lt;0.6)</t>
  </si>
  <si>
    <t>Woody (&gt;0.6)</t>
  </si>
  <si>
    <t>2008, 2009</t>
  </si>
  <si>
    <t>Yokelson et al. 2007</t>
    <phoneticPr fontId="0" type="noConversion"/>
  </si>
  <si>
    <t>Stocks 1987a</t>
    <phoneticPr fontId="0" type="noConversion"/>
  </si>
  <si>
    <t>1978, 1981, 1982</t>
  </si>
  <si>
    <t>5, 6</t>
  </si>
  <si>
    <t>BF</t>
  </si>
  <si>
    <t>Dead + down (&lt;7cm)</t>
  </si>
  <si>
    <t>Roundwood &gt;7cm</t>
  </si>
  <si>
    <t>Minor vegetation</t>
  </si>
  <si>
    <t>Crown material</t>
  </si>
  <si>
    <t>litt, cwd, gras, leaf, soil</t>
  </si>
  <si>
    <t>Stocks 1987b</t>
    <phoneticPr fontId="0" type="noConversion"/>
  </si>
  <si>
    <t>1975, 1976, 1981</t>
  </si>
  <si>
    <t>6, 7</t>
  </si>
  <si>
    <t>Stocks 1989</t>
    <phoneticPr fontId="0" type="noConversion"/>
  </si>
  <si>
    <t>1973, 1974, 1975, 1976, 1977, 1978, 1979, 1980, 1981, 1982, 1983</t>
  </si>
  <si>
    <t>Surface</t>
  </si>
  <si>
    <t>Crown</t>
  </si>
  <si>
    <t>Cofer III et al. 1998</t>
    <phoneticPr fontId="0" type="noConversion"/>
  </si>
  <si>
    <t>Goode et al. 2000</t>
    <phoneticPr fontId="0" type="noConversion"/>
  </si>
  <si>
    <t>Kasischke et al. 2000</t>
    <phoneticPr fontId="0" type="noConversion"/>
  </si>
  <si>
    <t>Ground fuels</t>
  </si>
  <si>
    <t>Actual burn spots relocated to forest for higher FC</t>
  </si>
  <si>
    <t>Stocks et al. 2004</t>
    <phoneticPr fontId="0" type="noConversion"/>
  </si>
  <si>
    <t>1997, 1998, 1999, 2000</t>
  </si>
  <si>
    <t>Forest floor layer</t>
  </si>
  <si>
    <t>Woody surface (0-1cm)</t>
  </si>
  <si>
    <t>Woody surface (1-3cm)</t>
  </si>
  <si>
    <t>Woody surface (3-7cm)</t>
  </si>
  <si>
    <t>Woody surface (&gt;7cm), sound</t>
  </si>
  <si>
    <t>Woody surface (&gt;7cm), rotten</t>
  </si>
  <si>
    <t>Understory canopy fuels (0-0.5cm)</t>
  </si>
  <si>
    <t>Understory canopy fuels (0.5-1cm)</t>
  </si>
  <si>
    <t>Overstory canopy fuels (0-0.5cm)</t>
  </si>
  <si>
    <t>Overstory canopy fuels (0.5-1cm)</t>
  </si>
  <si>
    <t>Overstory canopy fuels (1-3cm)</t>
  </si>
  <si>
    <t>Harden et al. 2006</t>
    <phoneticPr fontId="0" type="noConversion"/>
  </si>
  <si>
    <t>soil</t>
  </si>
  <si>
    <t>Forest floor: soil</t>
  </si>
  <si>
    <t>Soil</t>
  </si>
  <si>
    <t>de Groot et al. 2007</t>
    <phoneticPr fontId="0" type="noConversion"/>
  </si>
  <si>
    <t>Dead woody debris</t>
  </si>
  <si>
    <t>Total Surface fuels</t>
  </si>
  <si>
    <t>Kane et al. 2007</t>
    <phoneticPr fontId="0" type="noConversion"/>
  </si>
  <si>
    <t>de Groot et al. 2009</t>
    <phoneticPr fontId="0" type="noConversion"/>
  </si>
  <si>
    <t>1970, 2005</t>
  </si>
  <si>
    <t>2003, 2004</t>
  </si>
  <si>
    <t>Ottmar and Sandberg 2010</t>
    <phoneticPr fontId="0" type="noConversion"/>
  </si>
  <si>
    <t>Small woody fuels</t>
  </si>
  <si>
    <t>Large woody fuels</t>
  </si>
  <si>
    <t>Total part Total woody fuels</t>
  </si>
  <si>
    <t>1990, 1999</t>
  </si>
  <si>
    <t>Turetsky et al. 2011</t>
    <phoneticPr fontId="0" type="noConversion"/>
  </si>
  <si>
    <t>1987, 2005</t>
  </si>
  <si>
    <t>Boby et al. 2010</t>
    <phoneticPr fontId="0" type="noConversion"/>
  </si>
  <si>
    <t>Ground layer</t>
  </si>
  <si>
    <t>Pre-crown fuels</t>
  </si>
  <si>
    <t>FIRESCAN Science Team 1996</t>
    <phoneticPr fontId="0" type="noConversion"/>
  </si>
  <si>
    <t>Cones</t>
  </si>
  <si>
    <t>Small branches</t>
  </si>
  <si>
    <t>Total part Total loose surface litter</t>
  </si>
  <si>
    <t>Ivanova et al. 2011</t>
    <phoneticPr fontId="0" type="noConversion"/>
  </si>
  <si>
    <t>2002, 2003, 2004, 2005, 2006, 2007</t>
  </si>
  <si>
    <t>Grassen and small shrubs</t>
  </si>
  <si>
    <t>Down woody fuels</t>
  </si>
  <si>
    <t>Moss, lichens and duff</t>
  </si>
  <si>
    <t>Total Surface</t>
  </si>
  <si>
    <t>PA</t>
  </si>
  <si>
    <t>Kauffman et al. 1998</t>
    <phoneticPr fontId="0" type="noConversion"/>
  </si>
  <si>
    <t>Litter/dead grass</t>
  </si>
  <si>
    <t>Barbosa and fearnside 1996</t>
    <phoneticPr fontId="0" type="noConversion"/>
  </si>
  <si>
    <t>Stromgaard et al. 1985</t>
    <phoneticPr fontId="0" type="noConversion"/>
  </si>
  <si>
    <t>1980, 1981</t>
  </si>
  <si>
    <t>Stems</t>
  </si>
  <si>
    <t>SC</t>
  </si>
  <si>
    <t>Leaves and Branches</t>
  </si>
  <si>
    <t>Prasad et al. 2000</t>
    <phoneticPr fontId="0" type="noConversion"/>
  </si>
  <si>
    <t>Zarate et al. 2005</t>
    <phoneticPr fontId="0" type="noConversion"/>
  </si>
  <si>
    <t>CR</t>
  </si>
  <si>
    <t>Cereal crops</t>
  </si>
  <si>
    <t>Lara et al. 2005</t>
    <phoneticPr fontId="0" type="noConversion"/>
  </si>
  <si>
    <t>1997, 1998</t>
  </si>
  <si>
    <t>Sugar cane</t>
  </si>
  <si>
    <t>Yang et al. 2008</t>
    <phoneticPr fontId="0" type="noConversion"/>
  </si>
  <si>
    <t>2001, 2002, 2003, 2004, 2005</t>
  </si>
  <si>
    <t>McCarty et al. 2011</t>
    <phoneticPr fontId="0" type="noConversion"/>
  </si>
  <si>
    <t>5, 6, 7, 8, 9, 10</t>
  </si>
  <si>
    <t>Mixture of crop types</t>
  </si>
  <si>
    <t>7, 8, 9</t>
  </si>
  <si>
    <t>Seedgrass (e.g., Kentucky bluegrass, sod grass, ryegrass, bentgrass, orchardgrass, fescue)</t>
  </si>
  <si>
    <t>Cofer III et al. 1988</t>
    <phoneticPr fontId="0" type="noConversion"/>
  </si>
  <si>
    <t>CH</t>
  </si>
  <si>
    <t>Hardy et al. 1996</t>
    <phoneticPr fontId="0" type="noConversion"/>
  </si>
  <si>
    <t>Page et al. 2002</t>
    <phoneticPr fontId="0" type="noConversion"/>
  </si>
  <si>
    <t>1997</t>
  </si>
  <si>
    <t>TP</t>
  </si>
  <si>
    <t>Peat &amp; Overstory</t>
  </si>
  <si>
    <t xml:space="preserve">Usup et al. 2004 </t>
    <phoneticPr fontId="0" type="noConversion"/>
  </si>
  <si>
    <t>Peat, grass, and litter</t>
  </si>
  <si>
    <t>Saharjo and Nurhayati 2006</t>
    <phoneticPr fontId="0" type="noConversion"/>
  </si>
  <si>
    <t>2001, 2002</t>
  </si>
  <si>
    <t>7, 8</t>
  </si>
  <si>
    <t>litt, cwd</t>
  </si>
  <si>
    <t>Litter and branches</t>
  </si>
  <si>
    <t>Ballhorn et al. 2009</t>
    <phoneticPr fontId="0" type="noConversion"/>
  </si>
  <si>
    <t>Total Peat</t>
  </si>
  <si>
    <t>Turetsky and Wieder 2001</t>
    <phoneticPr fontId="0" type="noConversion"/>
  </si>
  <si>
    <t>BP</t>
  </si>
  <si>
    <t>Bogs</t>
  </si>
  <si>
    <t>Benscoter and Wieder 2003</t>
    <phoneticPr fontId="0" type="noConversion"/>
  </si>
  <si>
    <t>Hummocks and Hollows</t>
  </si>
  <si>
    <t>Mack et al. 2011</t>
    <phoneticPr fontId="0" type="noConversion"/>
  </si>
  <si>
    <t>7, 10</t>
  </si>
  <si>
    <t>TU</t>
  </si>
  <si>
    <t>Africa only</t>
  </si>
  <si>
    <t>REF</t>
  </si>
  <si>
    <t>lat</t>
  </si>
  <si>
    <t>lon</t>
  </si>
  <si>
    <t>Year</t>
  </si>
  <si>
    <t>Month</t>
  </si>
  <si>
    <t>Fuel type</t>
  </si>
  <si>
    <t>FL</t>
  </si>
  <si>
    <t>condition</t>
  </si>
  <si>
    <t>biome</t>
  </si>
  <si>
    <t>region</t>
  </si>
  <si>
    <t>beginning of the dry season -&gt; assumed month May. Also 2010 is assumed</t>
  </si>
  <si>
    <t>Scholes et al. 2011</t>
  </si>
  <si>
    <t>2010</t>
  </si>
  <si>
    <t>5</t>
  </si>
  <si>
    <t>norma_SA</t>
  </si>
  <si>
    <t>litt, gras, cwd</t>
  </si>
  <si>
    <t>south africa E</t>
  </si>
  <si>
    <t>zambia W</t>
  </si>
  <si>
    <t>woody_SA</t>
  </si>
  <si>
    <t>kruger S</t>
  </si>
  <si>
    <t>kruger N</t>
  </si>
  <si>
    <t>pretoria</t>
  </si>
  <si>
    <t>mozambique S</t>
  </si>
  <si>
    <t>litt, gras</t>
  </si>
  <si>
    <t>mozambique C</t>
  </si>
  <si>
    <t>zimbabwe N</t>
  </si>
  <si>
    <t>2004</t>
  </si>
  <si>
    <t>zimbabwe C</t>
  </si>
  <si>
    <t>zimbabwe S</t>
  </si>
  <si>
    <t>botswana S</t>
  </si>
  <si>
    <t>zambia S</t>
  </si>
  <si>
    <t>zambia C</t>
  </si>
  <si>
    <t>Shea et al. 1996</t>
  </si>
  <si>
    <t>litt</t>
  </si>
  <si>
    <t>biennial</t>
  </si>
  <si>
    <t>grass</t>
  </si>
  <si>
    <t>leaf</t>
  </si>
  <si>
    <t>cwd</t>
  </si>
  <si>
    <t>total</t>
  </si>
  <si>
    <t>totala</t>
  </si>
  <si>
    <t>4-year</t>
  </si>
  <si>
    <t>grassland</t>
  </si>
  <si>
    <t>adjusted to grassland</t>
  </si>
  <si>
    <t>miombo</t>
  </si>
  <si>
    <t>Hoffa et al. 1999</t>
  </si>
  <si>
    <t>dambo</t>
  </si>
  <si>
    <t>gras</t>
  </si>
  <si>
    <t>gras, litt, leaf, cwd</t>
  </si>
  <si>
    <t>stem</t>
  </si>
  <si>
    <t>Hely et al. 2003</t>
  </si>
  <si>
    <t>floodplain</t>
  </si>
  <si>
    <t>Savadogo et al. 2007</t>
  </si>
  <si>
    <t>grazing</t>
  </si>
  <si>
    <t>annual</t>
  </si>
  <si>
    <t>38-year</t>
  </si>
  <si>
    <t>no grazing</t>
  </si>
  <si>
    <t>perennial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</si>
</sst>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0" x14ac:knownFonts="1">
    <font>
      <sz val="12"/>
      <color theme="1"/>
      <name val="Calibri"/>
      <family val="2"/>
      <scheme val="minor"/>
    </font>
    <font>
      <sz val="10"/>
      <name val="Verdana"/>
    </font>
    <font>
      <sz val="10"/>
      <name val="Verdana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0"/>
      <name val="Verdana"/>
      <family val="2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5F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1" fillId="2" borderId="0" xfId="1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16" fontId="1" fillId="2" borderId="0" xfId="1" applyNumberFormat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1" fillId="3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16" fontId="3" fillId="4" borderId="1" xfId="1" applyNumberFormat="1" applyFont="1" applyFill="1" applyBorder="1" applyAlignment="1">
      <alignment horizontal="center"/>
    </xf>
    <xf numFmtId="164" fontId="4" fillId="0" borderId="0" xfId="1" applyNumberFormat="1" applyFont="1" applyFill="1"/>
    <xf numFmtId="0" fontId="1" fillId="0" borderId="0" xfId="1" applyFill="1" applyBorder="1"/>
    <xf numFmtId="2" fontId="1" fillId="0" borderId="0" xfId="1" applyNumberFormat="1" applyFill="1" applyBorder="1"/>
    <xf numFmtId="164" fontId="1" fillId="0" borderId="0" xfId="1" applyNumberFormat="1"/>
    <xf numFmtId="164" fontId="4" fillId="0" borderId="0" xfId="1" applyNumberFormat="1" applyFont="1"/>
    <xf numFmtId="0" fontId="1" fillId="0" borderId="0" xfId="1" applyBorder="1"/>
    <xf numFmtId="2" fontId="1" fillId="0" borderId="0" xfId="1" applyNumberFormat="1" applyBorder="1"/>
    <xf numFmtId="0" fontId="5" fillId="0" borderId="0" xfId="1" applyFont="1" applyBorder="1"/>
    <xf numFmtId="2" fontId="5" fillId="0" borderId="0" xfId="1" applyNumberFormat="1" applyFont="1" applyBorder="1"/>
    <xf numFmtId="0" fontId="6" fillId="4" borderId="1" xfId="1" applyFont="1" applyFill="1" applyBorder="1" applyAlignment="1">
      <alignment horizontal="center"/>
    </xf>
    <xf numFmtId="0" fontId="1" fillId="5" borderId="0" xfId="1" applyFill="1"/>
    <xf numFmtId="0" fontId="2" fillId="0" borderId="0" xfId="1" applyFont="1" applyBorder="1"/>
    <xf numFmtId="49" fontId="3" fillId="4" borderId="1" xfId="1" applyNumberFormat="1" applyFont="1" applyFill="1" applyBorder="1" applyAlignment="1">
      <alignment horizontal="center"/>
    </xf>
    <xf numFmtId="0" fontId="1" fillId="0" borderId="0" xfId="1" applyFont="1" applyFill="1" applyBorder="1"/>
    <xf numFmtId="0" fontId="3" fillId="4" borderId="1" xfId="1" applyFont="1" applyFill="1" applyBorder="1"/>
    <xf numFmtId="49" fontId="3" fillId="4" borderId="1" xfId="1" applyNumberFormat="1" applyFont="1" applyFill="1" applyBorder="1" applyAlignment="1">
      <alignment horizontal="center" vertical="center"/>
    </xf>
    <xf numFmtId="0" fontId="2" fillId="0" borderId="0" xfId="1" applyFont="1"/>
    <xf numFmtId="164" fontId="3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/>
    <xf numFmtId="0" fontId="3" fillId="6" borderId="1" xfId="1" applyFont="1" applyFill="1" applyBorder="1" applyAlignment="1">
      <alignment horizontal="left"/>
    </xf>
    <xf numFmtId="164" fontId="3" fillId="6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/>
    </xf>
    <xf numFmtId="0" fontId="3" fillId="6" borderId="1" xfId="1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left"/>
    </xf>
    <xf numFmtId="164" fontId="6" fillId="6" borderId="1" xfId="1" applyNumberFormat="1" applyFont="1" applyFill="1" applyBorder="1" applyAlignment="1">
      <alignment horizontal="center" vertical="center"/>
    </xf>
    <xf numFmtId="0" fontId="1" fillId="7" borderId="0" xfId="1" applyFill="1"/>
    <xf numFmtId="0" fontId="2" fillId="7" borderId="0" xfId="1" applyFont="1" applyFill="1"/>
    <xf numFmtId="0" fontId="3" fillId="6" borderId="1" xfId="1" applyFont="1" applyFill="1" applyBorder="1" applyAlignment="1"/>
    <xf numFmtId="49" fontId="3" fillId="6" borderId="1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/>
    <xf numFmtId="0" fontId="3" fillId="8" borderId="1" xfId="1" applyFont="1" applyFill="1" applyBorder="1" applyAlignment="1">
      <alignment horizontal="left"/>
    </xf>
    <xf numFmtId="164" fontId="3" fillId="8" borderId="1" xfId="1" applyNumberFormat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 vertical="center"/>
    </xf>
    <xf numFmtId="2" fontId="1" fillId="0" borderId="0" xfId="1" applyNumberFormat="1"/>
    <xf numFmtId="49" fontId="3" fillId="8" borderId="1" xfId="1" applyNumberFormat="1" applyFont="1" applyFill="1" applyBorder="1" applyAlignment="1">
      <alignment horizontal="center"/>
    </xf>
    <xf numFmtId="164" fontId="7" fillId="8" borderId="1" xfId="1" applyNumberFormat="1" applyFont="1" applyFill="1" applyBorder="1" applyAlignment="1">
      <alignment horizontal="center"/>
    </xf>
    <xf numFmtId="0" fontId="5" fillId="9" borderId="2" xfId="1" applyFont="1" applyFill="1" applyBorder="1" applyAlignment="1">
      <alignment horizontal="center"/>
    </xf>
    <xf numFmtId="0" fontId="5" fillId="9" borderId="3" xfId="1" applyFont="1" applyFill="1" applyBorder="1" applyAlignment="1">
      <alignment horizontal="center"/>
    </xf>
    <xf numFmtId="0" fontId="7" fillId="8" borderId="1" xfId="1" applyFont="1" applyFill="1" applyBorder="1" applyAlignment="1">
      <alignment horizontal="center"/>
    </xf>
    <xf numFmtId="49" fontId="7" fillId="8" borderId="1" xfId="1" applyNumberFormat="1" applyFont="1" applyFill="1" applyBorder="1" applyAlignment="1">
      <alignment horizontal="center"/>
    </xf>
    <xf numFmtId="0" fontId="3" fillId="10" borderId="1" xfId="1" applyFont="1" applyFill="1" applyBorder="1" applyAlignment="1">
      <alignment horizontal="left"/>
    </xf>
    <xf numFmtId="164" fontId="3" fillId="10" borderId="1" xfId="1" applyNumberFormat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/>
    </xf>
    <xf numFmtId="49" fontId="3" fillId="10" borderId="1" xfId="1" applyNumberFormat="1" applyFont="1" applyFill="1" applyBorder="1" applyAlignment="1">
      <alignment horizontal="center"/>
    </xf>
    <xf numFmtId="0" fontId="3" fillId="10" borderId="1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1" fillId="0" borderId="0" xfId="1" applyFill="1"/>
    <xf numFmtId="0" fontId="3" fillId="10" borderId="1" xfId="1" applyFont="1" applyFill="1" applyBorder="1" applyAlignment="1"/>
    <xf numFmtId="164" fontId="3" fillId="10" borderId="1" xfId="1" applyNumberFormat="1" applyFont="1" applyFill="1" applyBorder="1" applyAlignment="1">
      <alignment horizontal="center"/>
    </xf>
    <xf numFmtId="0" fontId="3" fillId="10" borderId="1" xfId="1" applyNumberFormat="1" applyFont="1" applyFill="1" applyBorder="1" applyAlignment="1">
      <alignment horizontal="center"/>
    </xf>
    <xf numFmtId="0" fontId="3" fillId="11" borderId="1" xfId="1" applyFont="1" applyFill="1" applyBorder="1" applyAlignment="1">
      <alignment horizontal="left"/>
    </xf>
    <xf numFmtId="164" fontId="3" fillId="11" borderId="1" xfId="1" applyNumberFormat="1" applyFont="1" applyFill="1" applyBorder="1" applyAlignment="1">
      <alignment horizontal="center"/>
    </xf>
    <xf numFmtId="0" fontId="3" fillId="11" borderId="1" xfId="1" applyFont="1" applyFill="1" applyBorder="1" applyAlignment="1">
      <alignment horizontal="center"/>
    </xf>
    <xf numFmtId="164" fontId="7" fillId="12" borderId="1" xfId="1" applyNumberFormat="1" applyFont="1" applyFill="1" applyBorder="1"/>
    <xf numFmtId="0" fontId="3" fillId="0" borderId="0" xfId="1" applyFont="1" applyFill="1" applyBorder="1" applyAlignment="1">
      <alignment horizontal="center"/>
    </xf>
    <xf numFmtId="0" fontId="3" fillId="13" borderId="1" xfId="1" applyFont="1" applyFill="1" applyBorder="1" applyAlignment="1">
      <alignment horizontal="left"/>
    </xf>
    <xf numFmtId="164" fontId="3" fillId="13" borderId="1" xfId="1" applyNumberFormat="1" applyFont="1" applyFill="1" applyBorder="1" applyAlignment="1">
      <alignment horizontal="center"/>
    </xf>
    <xf numFmtId="0" fontId="3" fillId="13" borderId="1" xfId="1" applyFont="1" applyFill="1" applyBorder="1" applyAlignment="1">
      <alignment horizontal="center"/>
    </xf>
    <xf numFmtId="0" fontId="3" fillId="14" borderId="1" xfId="1" applyFont="1" applyFill="1" applyBorder="1" applyAlignment="1">
      <alignment horizontal="left"/>
    </xf>
    <xf numFmtId="164" fontId="3" fillId="14" borderId="1" xfId="1" applyNumberFormat="1" applyFont="1" applyFill="1" applyBorder="1" applyAlignment="1">
      <alignment horizontal="center" vertical="center"/>
    </xf>
    <xf numFmtId="49" fontId="3" fillId="14" borderId="1" xfId="1" applyNumberFormat="1" applyFont="1" applyFill="1" applyBorder="1" applyAlignment="1">
      <alignment horizontal="center"/>
    </xf>
    <xf numFmtId="0" fontId="3" fillId="14" borderId="1" xfId="1" applyFont="1" applyFill="1" applyBorder="1" applyAlignment="1">
      <alignment horizontal="center" vertical="center"/>
    </xf>
    <xf numFmtId="0" fontId="3" fillId="14" borderId="1" xfId="1" applyFont="1" applyFill="1" applyBorder="1"/>
    <xf numFmtId="164" fontId="3" fillId="14" borderId="1" xfId="1" applyNumberFormat="1" applyFont="1" applyFill="1" applyBorder="1" applyAlignment="1">
      <alignment horizontal="center"/>
    </xf>
    <xf numFmtId="0" fontId="3" fillId="14" borderId="1" xfId="1" applyFont="1" applyFill="1" applyBorder="1" applyAlignment="1">
      <alignment horizontal="center"/>
    </xf>
    <xf numFmtId="0" fontId="3" fillId="15" borderId="1" xfId="1" applyFont="1" applyFill="1" applyBorder="1" applyAlignment="1">
      <alignment horizontal="left"/>
    </xf>
    <xf numFmtId="164" fontId="3" fillId="15" borderId="1" xfId="1" applyNumberFormat="1" applyFont="1" applyFill="1" applyBorder="1" applyAlignment="1">
      <alignment horizontal="center"/>
    </xf>
    <xf numFmtId="49" fontId="3" fillId="15" borderId="1" xfId="1" applyNumberFormat="1" applyFont="1" applyFill="1" applyBorder="1" applyAlignment="1">
      <alignment horizontal="center"/>
    </xf>
    <xf numFmtId="0" fontId="3" fillId="15" borderId="1" xfId="1" applyFont="1" applyFill="1" applyBorder="1" applyAlignment="1">
      <alignment horizontal="center"/>
    </xf>
    <xf numFmtId="164" fontId="7" fillId="15" borderId="1" xfId="1" applyNumberFormat="1" applyFont="1" applyFill="1" applyBorder="1" applyAlignment="1">
      <alignment horizontal="center"/>
    </xf>
    <xf numFmtId="0" fontId="7" fillId="15" borderId="1" xfId="1" applyFont="1" applyFill="1" applyBorder="1" applyAlignment="1">
      <alignment horizontal="center"/>
    </xf>
    <xf numFmtId="0" fontId="6" fillId="16" borderId="1" xfId="1" applyFont="1" applyFill="1" applyBorder="1" applyAlignment="1">
      <alignment horizontal="left"/>
    </xf>
    <xf numFmtId="164" fontId="3" fillId="16" borderId="1" xfId="1" applyNumberFormat="1" applyFont="1" applyFill="1" applyBorder="1" applyAlignment="1">
      <alignment horizontal="center" vertical="center"/>
    </xf>
    <xf numFmtId="49" fontId="3" fillId="16" borderId="1" xfId="1" applyNumberFormat="1" applyFont="1" applyFill="1" applyBorder="1" applyAlignment="1">
      <alignment horizontal="center"/>
    </xf>
    <xf numFmtId="0" fontId="3" fillId="16" borderId="1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left"/>
    </xf>
    <xf numFmtId="0" fontId="2" fillId="0" borderId="0" xfId="1" applyFont="1" applyFill="1"/>
    <xf numFmtId="0" fontId="3" fillId="17" borderId="1" xfId="1" applyFont="1" applyFill="1" applyBorder="1" applyAlignment="1">
      <alignment horizontal="left" vertical="center"/>
    </xf>
    <xf numFmtId="164" fontId="3" fillId="17" borderId="1" xfId="1" applyNumberFormat="1" applyFont="1" applyFill="1" applyBorder="1" applyAlignment="1">
      <alignment horizontal="center" vertical="center"/>
    </xf>
    <xf numFmtId="49" fontId="3" fillId="17" borderId="1" xfId="1" applyNumberFormat="1" applyFont="1" applyFill="1" applyBorder="1" applyAlignment="1">
      <alignment horizontal="center"/>
    </xf>
    <xf numFmtId="0" fontId="3" fillId="17" borderId="1" xfId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left"/>
    </xf>
    <xf numFmtId="0" fontId="3" fillId="18" borderId="1" xfId="1" applyFont="1" applyFill="1" applyBorder="1" applyAlignment="1">
      <alignment horizontal="left" vertical="center"/>
    </xf>
    <xf numFmtId="164" fontId="3" fillId="18" borderId="1" xfId="1" applyNumberFormat="1" applyFont="1" applyFill="1" applyBorder="1" applyAlignment="1">
      <alignment horizontal="center" vertical="center"/>
    </xf>
    <xf numFmtId="49" fontId="3" fillId="18" borderId="1" xfId="1" applyNumberFormat="1" applyFont="1" applyFill="1" applyBorder="1" applyAlignment="1">
      <alignment horizontal="center" vertical="center"/>
    </xf>
    <xf numFmtId="0" fontId="3" fillId="18" borderId="1" xfId="1" applyFont="1" applyFill="1" applyBorder="1" applyAlignment="1">
      <alignment horizontal="center"/>
    </xf>
    <xf numFmtId="165" fontId="1" fillId="0" borderId="0" xfId="1" applyNumberFormat="1" applyBorder="1"/>
    <xf numFmtId="0" fontId="1" fillId="0" borderId="0" xfId="1" applyAlignment="1">
      <alignment horizontal="left" vertical="center"/>
    </xf>
    <xf numFmtId="0" fontId="1" fillId="3" borderId="0" xfId="1" applyFill="1"/>
    <xf numFmtId="0" fontId="1" fillId="3" borderId="0" xfId="1" applyFill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164" fontId="7" fillId="0" borderId="0" xfId="1" applyNumberFormat="1" applyFont="1"/>
    <xf numFmtId="49" fontId="8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left" vertical="center"/>
    </xf>
    <xf numFmtId="2" fontId="7" fillId="0" borderId="0" xfId="1" applyNumberFormat="1" applyFont="1"/>
    <xf numFmtId="0" fontId="1" fillId="19" borderId="0" xfId="1" applyFill="1"/>
    <xf numFmtId="164" fontId="7" fillId="0" borderId="0" xfId="1" applyNumberFormat="1" applyFont="1" applyFill="1"/>
    <xf numFmtId="0" fontId="2" fillId="5" borderId="0" xfId="1" applyFont="1" applyFill="1"/>
    <xf numFmtId="164" fontId="3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/>
    <xf numFmtId="164" fontId="2" fillId="0" borderId="0" xfId="1" applyNumberFormat="1" applyFont="1"/>
    <xf numFmtId="0" fontId="1" fillId="20" borderId="0" xfId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9"/>
  <sheetViews>
    <sheetView tabSelected="1" topLeftCell="A37" workbookViewId="0">
      <selection activeCell="D37" sqref="D37"/>
    </sheetView>
  </sheetViews>
  <sheetFormatPr baseColWidth="10" defaultRowHeight="13" x14ac:dyDescent="0"/>
  <cols>
    <col min="1" max="5" width="10.83203125" style="1"/>
    <col min="6" max="6" width="37.33203125" style="1" customWidth="1"/>
    <col min="7" max="14" width="10.83203125" style="1"/>
    <col min="15" max="15" width="13.1640625" style="1" customWidth="1"/>
    <col min="16" max="16" width="20.1640625" style="1" customWidth="1"/>
    <col min="17" max="17" width="12.33203125" style="1" customWidth="1"/>
    <col min="18" max="18" width="12.1640625" style="1" customWidth="1"/>
    <col min="19" max="19" width="10.83203125" style="1"/>
    <col min="20" max="20" width="15.33203125" style="1" customWidth="1"/>
    <col min="21" max="21" width="16" style="1" customWidth="1"/>
    <col min="22" max="16384" width="10.83203125" style="1"/>
  </cols>
  <sheetData>
    <row r="1" spans="1:19">
      <c r="A1" s="1" t="s">
        <v>0</v>
      </c>
    </row>
    <row r="3" spans="1:19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4" t="s">
        <v>6</v>
      </c>
      <c r="G3" s="3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12</v>
      </c>
      <c r="M3" s="2" t="s">
        <v>13</v>
      </c>
      <c r="O3" s="7" t="s">
        <v>14</v>
      </c>
      <c r="P3" s="8" t="s">
        <v>15</v>
      </c>
      <c r="Q3" s="9"/>
      <c r="R3" s="10"/>
      <c r="S3" s="10"/>
    </row>
    <row r="4" spans="1:19" ht="16">
      <c r="A4" s="11" t="s">
        <v>16</v>
      </c>
      <c r="B4" s="12">
        <v>-25.253611111111113</v>
      </c>
      <c r="C4" s="12">
        <v>31.233333333333334</v>
      </c>
      <c r="D4" s="13">
        <v>1992</v>
      </c>
      <c r="E4" s="14" t="s">
        <v>17</v>
      </c>
      <c r="F4" s="1" t="s">
        <v>18</v>
      </c>
      <c r="G4" s="1">
        <v>1.7</v>
      </c>
      <c r="H4" s="1">
        <v>1.1000000000000001</v>
      </c>
      <c r="I4" s="1">
        <v>90.3</v>
      </c>
      <c r="J4" s="1">
        <v>11.2</v>
      </c>
      <c r="K4" s="1">
        <v>1.6</v>
      </c>
      <c r="L4" s="1">
        <v>1</v>
      </c>
      <c r="M4" s="13">
        <v>1</v>
      </c>
      <c r="N4" s="1" t="s">
        <v>19</v>
      </c>
      <c r="O4" s="15"/>
      <c r="P4" s="16"/>
      <c r="Q4" s="16"/>
      <c r="R4" s="16"/>
      <c r="S4" s="17"/>
    </row>
    <row r="5" spans="1:19" ht="16">
      <c r="B5" s="18"/>
      <c r="C5" s="18"/>
      <c r="F5" s="1" t="s">
        <v>20</v>
      </c>
      <c r="G5" s="1">
        <v>1.4</v>
      </c>
      <c r="H5" s="1">
        <v>0.7</v>
      </c>
      <c r="I5" s="1">
        <v>99.2</v>
      </c>
      <c r="J5" s="1">
        <v>1.6</v>
      </c>
      <c r="K5" s="1">
        <v>1.4</v>
      </c>
      <c r="L5" s="1">
        <v>0.7</v>
      </c>
      <c r="O5" s="19"/>
      <c r="P5" s="20"/>
      <c r="Q5" s="20"/>
      <c r="R5" s="20"/>
      <c r="S5" s="21"/>
    </row>
    <row r="6" spans="1:19" ht="16">
      <c r="B6" s="18"/>
      <c r="C6" s="18"/>
      <c r="F6" s="1" t="s">
        <v>21</v>
      </c>
      <c r="G6" s="1">
        <v>0.3</v>
      </c>
      <c r="H6" s="1">
        <v>0.5</v>
      </c>
      <c r="I6" s="1">
        <v>97.3</v>
      </c>
      <c r="J6" s="1">
        <v>4.5999999999999996</v>
      </c>
      <c r="K6" s="1">
        <v>0.3</v>
      </c>
      <c r="L6" s="1">
        <v>0.4</v>
      </c>
      <c r="O6" s="19"/>
      <c r="P6" s="20"/>
      <c r="Q6" s="20"/>
      <c r="R6" s="20"/>
      <c r="S6" s="21"/>
    </row>
    <row r="7" spans="1:19" ht="16">
      <c r="B7" s="18"/>
      <c r="C7" s="18"/>
      <c r="F7" s="1" t="s">
        <v>22</v>
      </c>
      <c r="G7" s="1">
        <v>1.6</v>
      </c>
      <c r="H7" s="1">
        <v>0.7</v>
      </c>
      <c r="I7" s="1">
        <v>98.4</v>
      </c>
      <c r="J7" s="1">
        <v>2.2000000000000002</v>
      </c>
      <c r="K7" s="1">
        <v>1.6</v>
      </c>
      <c r="L7" s="1">
        <v>0.7</v>
      </c>
      <c r="O7" s="19"/>
      <c r="P7" s="20" t="s">
        <v>23</v>
      </c>
      <c r="Q7" s="20"/>
      <c r="R7" s="20"/>
      <c r="S7" s="21"/>
    </row>
    <row r="8" spans="1:19" ht="16">
      <c r="B8" s="18"/>
      <c r="C8" s="18"/>
      <c r="F8" s="1" t="s">
        <v>24</v>
      </c>
      <c r="G8" s="1">
        <v>0.1</v>
      </c>
      <c r="H8" s="1">
        <v>0.1</v>
      </c>
      <c r="I8" s="1">
        <v>94.4</v>
      </c>
      <c r="J8" s="1">
        <v>5.9</v>
      </c>
      <c r="K8" s="1">
        <v>0.1</v>
      </c>
      <c r="L8" s="1">
        <v>0.1</v>
      </c>
      <c r="O8" s="19"/>
      <c r="P8" s="22"/>
      <c r="Q8" s="22"/>
      <c r="R8" s="22"/>
      <c r="S8" s="23"/>
    </row>
    <row r="9" spans="1:19" ht="16">
      <c r="B9" s="18"/>
      <c r="C9" s="18"/>
      <c r="F9" s="1" t="s">
        <v>25</v>
      </c>
      <c r="G9" s="1">
        <v>0</v>
      </c>
      <c r="H9" s="1">
        <v>0</v>
      </c>
      <c r="I9" s="1">
        <v>64.3</v>
      </c>
      <c r="J9" s="1">
        <v>32.200000000000003</v>
      </c>
      <c r="K9" s="1">
        <v>0</v>
      </c>
      <c r="L9" s="1">
        <v>0</v>
      </c>
      <c r="O9" s="19"/>
      <c r="P9" s="20"/>
      <c r="Q9" s="20"/>
      <c r="R9" s="20"/>
      <c r="S9" s="21"/>
    </row>
    <row r="10" spans="1:19" ht="16">
      <c r="B10" s="18"/>
      <c r="C10" s="18"/>
      <c r="F10" s="1" t="s">
        <v>26</v>
      </c>
      <c r="G10" s="1">
        <v>0.3</v>
      </c>
      <c r="H10" s="1">
        <v>0.2</v>
      </c>
      <c r="I10" s="1">
        <v>60.3</v>
      </c>
      <c r="J10" s="1">
        <v>28</v>
      </c>
      <c r="K10" s="1">
        <v>0.1</v>
      </c>
      <c r="L10" s="1">
        <v>0.1</v>
      </c>
      <c r="O10" s="19"/>
      <c r="P10" s="20"/>
      <c r="Q10" s="20"/>
      <c r="R10" s="20"/>
      <c r="S10" s="21"/>
    </row>
    <row r="11" spans="1:19" ht="16">
      <c r="B11" s="18"/>
      <c r="C11" s="18"/>
      <c r="F11" s="1" t="s">
        <v>27</v>
      </c>
      <c r="G11" s="1">
        <v>0.3</v>
      </c>
      <c r="H11" s="1">
        <v>0.2</v>
      </c>
      <c r="I11" s="1">
        <v>33.6</v>
      </c>
      <c r="J11" s="1">
        <v>22.4</v>
      </c>
      <c r="K11" s="1">
        <v>0.1</v>
      </c>
      <c r="L11" s="1">
        <v>0.1</v>
      </c>
      <c r="O11" s="19"/>
      <c r="P11" s="20"/>
      <c r="Q11" s="20"/>
      <c r="R11" s="20"/>
      <c r="S11" s="21"/>
    </row>
    <row r="12" spans="1:19" ht="16">
      <c r="B12" s="18"/>
      <c r="C12" s="18"/>
      <c r="F12" s="1" t="s">
        <v>28</v>
      </c>
      <c r="G12" s="1">
        <v>0.2</v>
      </c>
      <c r="H12" s="1">
        <v>0.1</v>
      </c>
      <c r="I12" s="1">
        <v>13.9</v>
      </c>
      <c r="J12" s="1">
        <v>27.1</v>
      </c>
      <c r="K12" s="1">
        <v>0</v>
      </c>
      <c r="L12" s="1">
        <v>0</v>
      </c>
      <c r="O12" s="19"/>
      <c r="P12" s="20"/>
      <c r="Q12" s="20"/>
      <c r="R12" s="20"/>
      <c r="S12" s="21"/>
    </row>
    <row r="13" spans="1:19" ht="16">
      <c r="B13" s="18"/>
      <c r="C13" s="18"/>
      <c r="F13" s="1" t="s">
        <v>29</v>
      </c>
      <c r="G13" s="1">
        <v>0.4</v>
      </c>
      <c r="H13" s="1">
        <v>0.2</v>
      </c>
      <c r="I13" s="1">
        <v>8.3000000000000007</v>
      </c>
      <c r="J13" s="1">
        <v>20.399999999999999</v>
      </c>
      <c r="K13" s="1">
        <v>0</v>
      </c>
      <c r="L13" s="1">
        <v>0.1</v>
      </c>
      <c r="O13" s="19"/>
      <c r="P13" s="20"/>
      <c r="Q13" s="20"/>
      <c r="R13" s="20"/>
      <c r="S13" s="21"/>
    </row>
    <row r="14" spans="1:19" ht="16">
      <c r="B14" s="18"/>
      <c r="C14" s="18"/>
      <c r="F14" s="1" t="s">
        <v>30</v>
      </c>
      <c r="G14" s="1">
        <v>1</v>
      </c>
      <c r="H14" s="1">
        <v>0.5</v>
      </c>
      <c r="I14" s="1">
        <v>34.1</v>
      </c>
      <c r="J14" s="1">
        <v>18.7</v>
      </c>
      <c r="K14" s="1">
        <v>0.3</v>
      </c>
      <c r="L14" s="1">
        <v>0.2</v>
      </c>
      <c r="O14" s="19"/>
      <c r="P14" s="20" t="s">
        <v>23</v>
      </c>
      <c r="Q14" s="20"/>
      <c r="R14" s="20"/>
      <c r="S14" s="21"/>
    </row>
    <row r="15" spans="1:19" ht="16">
      <c r="B15" s="18"/>
      <c r="C15" s="18"/>
      <c r="F15" s="1" t="s">
        <v>31</v>
      </c>
      <c r="G15" s="1">
        <v>4.4000000000000004</v>
      </c>
      <c r="H15" s="1">
        <v>1.4</v>
      </c>
      <c r="I15" s="1">
        <v>79.8</v>
      </c>
      <c r="J15" s="1">
        <v>15.9</v>
      </c>
      <c r="K15" s="1">
        <v>3.5</v>
      </c>
      <c r="L15" s="1">
        <v>1.4</v>
      </c>
      <c r="O15" s="19"/>
      <c r="P15" s="20" t="s">
        <v>32</v>
      </c>
      <c r="Q15" s="20"/>
      <c r="R15" s="20"/>
      <c r="S15" s="21"/>
    </row>
    <row r="16" spans="1:19" ht="16">
      <c r="A16" s="11" t="s">
        <v>16</v>
      </c>
      <c r="B16" s="12">
        <v>-12.583333333333334</v>
      </c>
      <c r="C16" s="12">
        <v>30.35</v>
      </c>
      <c r="D16" s="24">
        <v>1992</v>
      </c>
      <c r="E16" s="13">
        <v>8</v>
      </c>
      <c r="F16" s="1" t="s">
        <v>18</v>
      </c>
      <c r="G16" s="1">
        <v>1.8</v>
      </c>
      <c r="H16" s="1">
        <v>1.9</v>
      </c>
      <c r="I16" s="1">
        <v>91.3</v>
      </c>
      <c r="J16" s="1">
        <v>11</v>
      </c>
      <c r="K16" s="1">
        <v>1.5</v>
      </c>
      <c r="L16" s="1">
        <v>1.5</v>
      </c>
      <c r="M16" s="13">
        <v>1</v>
      </c>
      <c r="N16" s="1" t="s">
        <v>19</v>
      </c>
      <c r="O16" s="19"/>
      <c r="P16" s="20"/>
      <c r="Q16" s="20"/>
      <c r="R16" s="20"/>
      <c r="S16" s="21"/>
    </row>
    <row r="17" spans="1:19" ht="16">
      <c r="B17" s="18"/>
      <c r="C17" s="18"/>
      <c r="F17" s="1" t="s">
        <v>20</v>
      </c>
      <c r="G17" s="1">
        <v>1.8</v>
      </c>
      <c r="H17" s="1">
        <v>0.8</v>
      </c>
      <c r="I17" s="1">
        <v>100</v>
      </c>
      <c r="J17" s="1">
        <v>0</v>
      </c>
      <c r="K17" s="1">
        <v>1.8</v>
      </c>
      <c r="L17" s="1">
        <v>0.8</v>
      </c>
      <c r="O17" s="19"/>
      <c r="P17" s="20"/>
      <c r="Q17" s="20"/>
      <c r="R17" s="20"/>
      <c r="S17" s="21"/>
    </row>
    <row r="18" spans="1:19" ht="16">
      <c r="B18" s="18"/>
      <c r="C18" s="18"/>
      <c r="F18" s="1" t="s">
        <v>21</v>
      </c>
      <c r="G18" s="1">
        <v>0.4</v>
      </c>
      <c r="H18" s="1">
        <v>0.5</v>
      </c>
      <c r="I18" s="1">
        <v>99.7</v>
      </c>
      <c r="J18" s="1">
        <v>0.6</v>
      </c>
      <c r="K18" s="1">
        <v>0.4</v>
      </c>
      <c r="L18" s="1">
        <v>0.5</v>
      </c>
      <c r="O18" s="19"/>
      <c r="P18" s="20"/>
      <c r="Q18" s="20"/>
      <c r="R18" s="20"/>
      <c r="S18" s="21"/>
    </row>
    <row r="19" spans="1:19" ht="16">
      <c r="B19" s="18"/>
      <c r="C19" s="18"/>
      <c r="F19" s="1" t="s">
        <v>22</v>
      </c>
      <c r="G19" s="1">
        <v>2.2999999999999998</v>
      </c>
      <c r="H19" s="1">
        <v>1</v>
      </c>
      <c r="I19" s="1">
        <v>100</v>
      </c>
      <c r="J19" s="1">
        <v>0</v>
      </c>
      <c r="K19" s="1">
        <v>2.2999999999999998</v>
      </c>
      <c r="L19" s="1">
        <v>1</v>
      </c>
      <c r="O19" s="19"/>
      <c r="P19" s="20" t="s">
        <v>23</v>
      </c>
      <c r="Q19" s="20"/>
      <c r="R19" s="20"/>
      <c r="S19" s="21"/>
    </row>
    <row r="20" spans="1:19" ht="16">
      <c r="B20" s="18"/>
      <c r="C20" s="18"/>
      <c r="F20" s="1" t="s">
        <v>24</v>
      </c>
      <c r="G20" s="1">
        <v>0.2</v>
      </c>
      <c r="H20" s="1">
        <v>0</v>
      </c>
      <c r="I20" s="1">
        <v>99.5</v>
      </c>
      <c r="J20" s="1">
        <v>0.7</v>
      </c>
      <c r="K20" s="1">
        <v>0.2</v>
      </c>
      <c r="L20" s="1">
        <v>0</v>
      </c>
      <c r="O20" s="19"/>
      <c r="P20" s="22"/>
      <c r="Q20" s="22"/>
      <c r="R20" s="22"/>
      <c r="S20" s="23"/>
    </row>
    <row r="21" spans="1:19">
      <c r="B21" s="18"/>
      <c r="C21" s="18"/>
      <c r="F21" s="1" t="s">
        <v>25</v>
      </c>
      <c r="G21" s="1">
        <v>0.1</v>
      </c>
      <c r="H21" s="1">
        <v>0</v>
      </c>
      <c r="I21" s="1">
        <v>84.5</v>
      </c>
      <c r="J21" s="1">
        <v>2.1</v>
      </c>
      <c r="K21" s="1">
        <v>0.1</v>
      </c>
      <c r="L21" s="1">
        <v>0</v>
      </c>
      <c r="O21" s="20"/>
      <c r="P21" s="20"/>
      <c r="Q21" s="20"/>
      <c r="R21" s="20"/>
      <c r="S21" s="21"/>
    </row>
    <row r="22" spans="1:19">
      <c r="B22" s="18"/>
      <c r="C22" s="18"/>
      <c r="F22" s="1" t="s">
        <v>26</v>
      </c>
      <c r="G22" s="1">
        <v>0.1</v>
      </c>
      <c r="H22" s="1">
        <v>0.1</v>
      </c>
      <c r="I22" s="1">
        <v>53</v>
      </c>
      <c r="J22" s="1">
        <v>66.5</v>
      </c>
      <c r="K22" s="1">
        <v>0</v>
      </c>
      <c r="L22" s="1">
        <v>0</v>
      </c>
      <c r="O22" s="20"/>
      <c r="P22" s="20"/>
      <c r="Q22" s="20"/>
      <c r="R22" s="20"/>
      <c r="S22" s="21"/>
    </row>
    <row r="23" spans="1:19">
      <c r="B23" s="18"/>
      <c r="C23" s="18"/>
      <c r="F23" s="1" t="s">
        <v>27</v>
      </c>
      <c r="G23" s="1">
        <v>0.2</v>
      </c>
      <c r="H23" s="1">
        <v>0.1</v>
      </c>
      <c r="I23" s="1">
        <v>0</v>
      </c>
      <c r="J23" s="1">
        <v>0</v>
      </c>
      <c r="K23" s="1">
        <v>0</v>
      </c>
      <c r="L23" s="1">
        <v>0</v>
      </c>
      <c r="O23" s="20"/>
      <c r="P23" s="20"/>
      <c r="Q23" s="20"/>
      <c r="R23" s="20"/>
      <c r="S23" s="21"/>
    </row>
    <row r="24" spans="1:19">
      <c r="B24" s="18"/>
      <c r="C24" s="18"/>
      <c r="F24" s="1" t="s">
        <v>28</v>
      </c>
      <c r="G24" s="1">
        <v>0.1</v>
      </c>
      <c r="H24" s="1">
        <v>0.1</v>
      </c>
      <c r="I24" s="1">
        <v>5.5</v>
      </c>
      <c r="J24" s="1">
        <v>7.8</v>
      </c>
      <c r="K24" s="1">
        <v>0</v>
      </c>
      <c r="L24" s="1">
        <v>0</v>
      </c>
      <c r="O24" s="20"/>
      <c r="P24" s="20"/>
      <c r="Q24" s="20"/>
      <c r="R24" s="20"/>
      <c r="S24" s="21"/>
    </row>
    <row r="25" spans="1:19">
      <c r="B25" s="18"/>
      <c r="C25" s="18"/>
      <c r="F25" s="1" t="s">
        <v>29</v>
      </c>
      <c r="G25" s="1">
        <v>2.8</v>
      </c>
      <c r="H25" s="1" t="s">
        <v>33</v>
      </c>
      <c r="I25" s="1">
        <v>27</v>
      </c>
      <c r="J25" s="1" t="s">
        <v>33</v>
      </c>
      <c r="K25" s="1">
        <v>0.7</v>
      </c>
      <c r="L25" s="1" t="s">
        <v>33</v>
      </c>
      <c r="O25" s="20"/>
      <c r="P25" s="20"/>
      <c r="Q25" s="20"/>
      <c r="R25" s="20"/>
      <c r="S25" s="21"/>
    </row>
    <row r="26" spans="1:19">
      <c r="B26" s="18"/>
      <c r="C26" s="18"/>
      <c r="F26" s="1" t="s">
        <v>30</v>
      </c>
      <c r="G26" s="1">
        <v>1.9</v>
      </c>
      <c r="H26" s="1">
        <v>1.8</v>
      </c>
      <c r="I26" s="1">
        <v>20</v>
      </c>
      <c r="J26" s="1">
        <v>24</v>
      </c>
      <c r="K26" s="1">
        <v>0.6</v>
      </c>
      <c r="L26" s="1">
        <v>0.8</v>
      </c>
      <c r="O26" s="20"/>
      <c r="P26" s="20" t="s">
        <v>23</v>
      </c>
      <c r="Q26" s="20"/>
      <c r="R26" s="20"/>
      <c r="S26" s="21"/>
    </row>
    <row r="27" spans="1:19">
      <c r="B27" s="18">
        <v>5.4</v>
      </c>
      <c r="C27" s="18">
        <v>81.3</v>
      </c>
      <c r="D27" s="1">
        <v>4.2</v>
      </c>
      <c r="F27" s="1" t="s">
        <v>31</v>
      </c>
      <c r="G27" s="25">
        <f>SUM(G16:G18, G20:G25)</f>
        <v>7.4999999999999991</v>
      </c>
      <c r="H27" s="1">
        <v>2.1</v>
      </c>
      <c r="I27" s="25">
        <f>(K27/G27)*100</f>
        <v>62.666666666666679</v>
      </c>
      <c r="J27" s="1">
        <v>15.4</v>
      </c>
      <c r="K27" s="25">
        <f>SUM(K16:K18, K20:K25)</f>
        <v>4.7</v>
      </c>
      <c r="L27" s="1">
        <v>1</v>
      </c>
      <c r="O27" s="20"/>
      <c r="P27" s="20" t="s">
        <v>32</v>
      </c>
      <c r="Q27" s="20"/>
      <c r="R27" s="20"/>
      <c r="S27" s="21"/>
    </row>
    <row r="28" spans="1:19">
      <c r="B28" s="18"/>
      <c r="C28" s="18"/>
      <c r="F28" s="1" t="s">
        <v>34</v>
      </c>
      <c r="G28" s="1">
        <v>3.2</v>
      </c>
      <c r="H28" s="1">
        <v>0.2</v>
      </c>
      <c r="I28" s="1">
        <v>99</v>
      </c>
      <c r="J28" s="1">
        <v>1</v>
      </c>
      <c r="K28" s="1">
        <v>3.1</v>
      </c>
      <c r="L28" s="1" t="s">
        <v>33</v>
      </c>
      <c r="O28" s="20"/>
      <c r="P28" s="20" t="s">
        <v>23</v>
      </c>
      <c r="Q28" s="20"/>
      <c r="R28" s="20"/>
      <c r="S28" s="21"/>
    </row>
    <row r="29" spans="1:19">
      <c r="B29" s="18"/>
      <c r="C29" s="18"/>
      <c r="F29" s="1" t="s">
        <v>35</v>
      </c>
      <c r="G29" s="1">
        <v>6.6</v>
      </c>
      <c r="H29" s="1" t="s">
        <v>33</v>
      </c>
      <c r="I29" s="1">
        <v>72.5</v>
      </c>
      <c r="J29" s="1" t="s">
        <v>33</v>
      </c>
      <c r="K29" s="1">
        <v>4.7</v>
      </c>
      <c r="L29" s="1" t="s">
        <v>33</v>
      </c>
      <c r="O29" s="20"/>
      <c r="P29" s="20" t="s">
        <v>23</v>
      </c>
      <c r="Q29" s="20"/>
      <c r="R29" s="20"/>
      <c r="S29" s="21"/>
    </row>
    <row r="30" spans="1:19" ht="16">
      <c r="A30" s="11" t="s">
        <v>16</v>
      </c>
      <c r="B30" s="12">
        <v>-16.878333333333334</v>
      </c>
      <c r="C30" s="12">
        <v>27.015277777777779</v>
      </c>
      <c r="D30" s="24">
        <v>1992</v>
      </c>
      <c r="E30" s="13">
        <v>9</v>
      </c>
      <c r="F30" s="1" t="s">
        <v>18</v>
      </c>
      <c r="G30" s="1">
        <v>3.0920000000000001</v>
      </c>
      <c r="H30" s="1">
        <v>0.311</v>
      </c>
      <c r="I30" s="1">
        <v>92</v>
      </c>
      <c r="J30" s="1">
        <v>3</v>
      </c>
      <c r="K30" s="1">
        <v>2.8</v>
      </c>
      <c r="L30" s="1" t="s">
        <v>33</v>
      </c>
      <c r="M30" s="13">
        <v>1</v>
      </c>
      <c r="N30" s="1" t="s">
        <v>19</v>
      </c>
      <c r="O30" s="20"/>
      <c r="P30" s="20"/>
      <c r="Q30" s="20"/>
      <c r="R30" s="20"/>
      <c r="S30" s="21"/>
    </row>
    <row r="31" spans="1:19">
      <c r="B31" s="18"/>
      <c r="C31" s="18"/>
      <c r="F31" s="1" t="s">
        <v>20</v>
      </c>
      <c r="G31" s="1">
        <v>0.58699999999999997</v>
      </c>
      <c r="H31" s="1">
        <v>8.5999999999999993E-2</v>
      </c>
      <c r="I31" s="1">
        <v>100</v>
      </c>
      <c r="J31" s="1">
        <v>0</v>
      </c>
      <c r="K31" s="1">
        <v>0.6</v>
      </c>
      <c r="L31" s="1" t="s">
        <v>33</v>
      </c>
      <c r="O31" s="20"/>
      <c r="P31" s="20"/>
      <c r="Q31" s="20"/>
      <c r="R31" s="20"/>
      <c r="S31" s="21"/>
    </row>
    <row r="32" spans="1:19">
      <c r="B32" s="18"/>
      <c r="C32" s="18"/>
      <c r="F32" s="1" t="s">
        <v>21</v>
      </c>
      <c r="G32" s="1">
        <v>8.4000000000000005E-2</v>
      </c>
      <c r="H32" s="1">
        <v>2.1999999999999999E-2</v>
      </c>
      <c r="I32" s="1">
        <v>100</v>
      </c>
      <c r="J32" s="1">
        <v>0</v>
      </c>
      <c r="K32" s="1">
        <v>0.1</v>
      </c>
      <c r="L32" s="1" t="s">
        <v>33</v>
      </c>
      <c r="O32" s="20"/>
      <c r="P32" s="20"/>
      <c r="Q32" s="20"/>
      <c r="R32" s="20"/>
      <c r="S32" s="21"/>
    </row>
    <row r="33" spans="1:19">
      <c r="B33" s="18"/>
      <c r="C33" s="18"/>
      <c r="F33" s="1" t="s">
        <v>22</v>
      </c>
      <c r="G33" s="1">
        <v>0.67100000000000004</v>
      </c>
      <c r="H33" s="1">
        <v>9.0999999999999998E-2</v>
      </c>
      <c r="I33" s="1">
        <v>100</v>
      </c>
      <c r="J33" s="1">
        <v>0</v>
      </c>
      <c r="K33" s="1">
        <v>0.7</v>
      </c>
      <c r="L33" s="1" t="s">
        <v>33</v>
      </c>
      <c r="O33" s="20"/>
      <c r="P33" s="20" t="s">
        <v>23</v>
      </c>
      <c r="Q33" s="20"/>
      <c r="R33" s="20"/>
      <c r="S33" s="21"/>
    </row>
    <row r="34" spans="1:19">
      <c r="B34" s="18"/>
      <c r="C34" s="18"/>
      <c r="F34" s="1" t="s">
        <v>24</v>
      </c>
      <c r="G34" s="1">
        <v>7.3999999999999996E-2</v>
      </c>
      <c r="H34" s="1">
        <v>0.02</v>
      </c>
      <c r="I34" s="1">
        <v>98</v>
      </c>
      <c r="J34" s="1">
        <v>1</v>
      </c>
      <c r="K34" s="1">
        <v>0.1</v>
      </c>
      <c r="L34" s="1" t="s">
        <v>33</v>
      </c>
      <c r="O34" s="22"/>
      <c r="P34" s="22"/>
      <c r="Q34" s="22"/>
      <c r="R34" s="22"/>
      <c r="S34" s="23"/>
    </row>
    <row r="35" spans="1:19">
      <c r="B35" s="18"/>
      <c r="C35" s="18"/>
      <c r="F35" s="1" t="s">
        <v>25</v>
      </c>
      <c r="G35" s="1">
        <v>2.5999999999999999E-2</v>
      </c>
      <c r="H35" s="1">
        <v>8.9999999999999993E-3</v>
      </c>
      <c r="I35" s="1">
        <v>55</v>
      </c>
      <c r="J35" s="1">
        <v>12</v>
      </c>
      <c r="K35" s="1">
        <v>0</v>
      </c>
      <c r="L35" s="1" t="s">
        <v>33</v>
      </c>
      <c r="O35" s="20"/>
      <c r="P35" s="20"/>
      <c r="Q35" s="20"/>
      <c r="R35" s="20"/>
      <c r="S35" s="21"/>
    </row>
    <row r="36" spans="1:19">
      <c r="B36" s="18"/>
      <c r="C36" s="18"/>
      <c r="F36" s="1" t="s">
        <v>26</v>
      </c>
      <c r="G36" s="1">
        <v>0.60599999999999998</v>
      </c>
      <c r="H36" s="1">
        <v>6.4000000000000001E-2</v>
      </c>
      <c r="I36" s="1">
        <v>84</v>
      </c>
      <c r="J36" s="1">
        <v>5</v>
      </c>
      <c r="K36" s="1">
        <v>0.5</v>
      </c>
      <c r="L36" s="1" t="s">
        <v>33</v>
      </c>
      <c r="O36" s="20"/>
      <c r="P36" s="20"/>
      <c r="Q36" s="20"/>
      <c r="R36" s="20"/>
      <c r="S36" s="21"/>
    </row>
    <row r="37" spans="1:19">
      <c r="B37" s="18"/>
      <c r="C37" s="18"/>
      <c r="F37" s="1" t="s">
        <v>27</v>
      </c>
      <c r="G37" s="1">
        <v>0.52100000000000002</v>
      </c>
      <c r="H37" s="1">
        <v>5.8000000000000003E-2</v>
      </c>
      <c r="I37" s="1">
        <v>70</v>
      </c>
      <c r="J37" s="1">
        <v>7</v>
      </c>
      <c r="K37" s="1">
        <v>0.4</v>
      </c>
      <c r="L37" s="1" t="s">
        <v>33</v>
      </c>
      <c r="O37" s="20"/>
      <c r="P37" s="20"/>
      <c r="Q37" s="20"/>
      <c r="R37" s="20"/>
      <c r="S37" s="21"/>
    </row>
    <row r="38" spans="1:19">
      <c r="B38" s="18"/>
      <c r="C38" s="18"/>
      <c r="F38" s="1" t="s">
        <v>28</v>
      </c>
      <c r="G38" s="1" t="s">
        <v>33</v>
      </c>
      <c r="H38" s="1" t="s">
        <v>33</v>
      </c>
      <c r="I38" s="1" t="s">
        <v>33</v>
      </c>
      <c r="J38" s="1" t="s">
        <v>33</v>
      </c>
      <c r="K38" s="1" t="s">
        <v>33</v>
      </c>
      <c r="L38" s="1" t="s">
        <v>33</v>
      </c>
      <c r="O38" s="20"/>
      <c r="P38" s="20"/>
      <c r="Q38" s="20"/>
      <c r="R38" s="20"/>
      <c r="S38" s="21"/>
    </row>
    <row r="39" spans="1:19">
      <c r="B39" s="18"/>
      <c r="C39" s="18"/>
      <c r="F39" s="1" t="s">
        <v>29</v>
      </c>
      <c r="G39" s="1">
        <v>0.122</v>
      </c>
      <c r="H39" s="1">
        <v>0.122</v>
      </c>
      <c r="I39" s="1">
        <v>22</v>
      </c>
      <c r="J39" s="1">
        <v>22</v>
      </c>
      <c r="K39" s="1">
        <v>0</v>
      </c>
      <c r="L39" s="1" t="s">
        <v>33</v>
      </c>
      <c r="O39" s="20"/>
      <c r="P39" s="20"/>
      <c r="Q39" s="20"/>
      <c r="R39" s="20"/>
      <c r="S39" s="21"/>
    </row>
    <row r="40" spans="1:19">
      <c r="B40" s="18"/>
      <c r="C40" s="18"/>
      <c r="F40" s="1" t="s">
        <v>30</v>
      </c>
      <c r="G40" s="1">
        <v>1.2490000000000001</v>
      </c>
      <c r="H40" s="1">
        <v>0.17499999999999999</v>
      </c>
      <c r="I40" s="1">
        <v>73</v>
      </c>
      <c r="J40" s="1">
        <v>4</v>
      </c>
      <c r="K40" s="1">
        <v>0.9</v>
      </c>
      <c r="L40" s="1" t="s">
        <v>33</v>
      </c>
      <c r="O40" s="20"/>
      <c r="P40" s="20" t="s">
        <v>23</v>
      </c>
      <c r="Q40" s="20"/>
      <c r="R40" s="20"/>
      <c r="S40" s="21"/>
    </row>
    <row r="41" spans="1:19">
      <c r="B41" s="18"/>
      <c r="C41" s="18"/>
      <c r="F41" s="1" t="s">
        <v>31</v>
      </c>
      <c r="G41" s="1">
        <v>5.0999999999999996</v>
      </c>
      <c r="H41" s="1">
        <v>0.39600000000000002</v>
      </c>
      <c r="I41" s="1">
        <v>88</v>
      </c>
      <c r="J41" s="1">
        <v>2</v>
      </c>
      <c r="K41" s="1">
        <v>4.5</v>
      </c>
      <c r="L41" s="1" t="s">
        <v>33</v>
      </c>
      <c r="O41" s="20"/>
      <c r="P41" s="20" t="s">
        <v>32</v>
      </c>
      <c r="Q41" s="20"/>
      <c r="R41" s="20"/>
      <c r="S41" s="21"/>
    </row>
    <row r="42" spans="1:19" ht="16">
      <c r="A42" s="11" t="s">
        <v>36</v>
      </c>
      <c r="B42" s="12">
        <v>-14.866666666666667</v>
      </c>
      <c r="C42" s="12">
        <v>24.816666666666666</v>
      </c>
      <c r="D42" s="13">
        <v>1996</v>
      </c>
      <c r="E42" s="13" t="s">
        <v>37</v>
      </c>
      <c r="F42" s="1" t="s">
        <v>38</v>
      </c>
      <c r="G42" s="1">
        <v>0.6</v>
      </c>
      <c r="H42" s="1">
        <v>0.4</v>
      </c>
      <c r="I42" s="1">
        <v>53.2</v>
      </c>
      <c r="J42" s="1">
        <v>22.6</v>
      </c>
      <c r="K42" s="1">
        <v>0.3</v>
      </c>
      <c r="L42" s="1">
        <v>0.2</v>
      </c>
      <c r="M42" s="13">
        <v>1</v>
      </c>
      <c r="N42" s="1" t="s">
        <v>19</v>
      </c>
      <c r="O42" s="20"/>
      <c r="P42" s="20"/>
      <c r="Q42" s="20"/>
      <c r="R42" s="20"/>
      <c r="S42" s="21"/>
    </row>
    <row r="43" spans="1:19">
      <c r="B43" s="18"/>
      <c r="C43" s="18"/>
      <c r="F43" s="1" t="s">
        <v>39</v>
      </c>
      <c r="G43" s="1">
        <v>1.5</v>
      </c>
      <c r="H43" s="1">
        <v>0.6</v>
      </c>
      <c r="I43" s="1">
        <v>72.099999999999994</v>
      </c>
      <c r="J43" s="1">
        <v>27.2</v>
      </c>
      <c r="K43" s="1">
        <v>1.3</v>
      </c>
      <c r="L43" s="1">
        <v>0.8</v>
      </c>
      <c r="O43" s="20"/>
      <c r="P43" s="20"/>
      <c r="Q43" s="20"/>
      <c r="R43" s="20"/>
      <c r="S43" s="21"/>
    </row>
    <row r="44" spans="1:19">
      <c r="B44" s="18"/>
      <c r="C44" s="18"/>
      <c r="F44" s="1" t="s">
        <v>40</v>
      </c>
      <c r="G44" s="1">
        <v>2.1</v>
      </c>
      <c r="H44" s="1">
        <v>0.9</v>
      </c>
      <c r="I44" s="1">
        <v>54</v>
      </c>
      <c r="J44" s="1">
        <v>32</v>
      </c>
      <c r="K44" s="1">
        <v>1.3</v>
      </c>
      <c r="L44" s="1">
        <v>1</v>
      </c>
      <c r="O44" s="20"/>
      <c r="P44" s="20"/>
      <c r="Q44" s="20"/>
      <c r="R44" s="20"/>
      <c r="S44" s="21"/>
    </row>
    <row r="45" spans="1:19">
      <c r="B45" s="18"/>
      <c r="C45" s="18"/>
      <c r="F45" s="1" t="s">
        <v>22</v>
      </c>
      <c r="G45" s="1">
        <v>1.8</v>
      </c>
      <c r="H45" s="1">
        <v>1.7</v>
      </c>
      <c r="I45" s="1">
        <v>38.9</v>
      </c>
      <c r="J45" s="1">
        <v>25</v>
      </c>
      <c r="K45" s="1">
        <v>0.5</v>
      </c>
      <c r="L45" s="1">
        <v>0.5</v>
      </c>
      <c r="O45" s="20"/>
      <c r="P45" s="20" t="s">
        <v>23</v>
      </c>
      <c r="Q45" s="20"/>
      <c r="R45" s="20"/>
      <c r="S45" s="21"/>
    </row>
    <row r="46" spans="1:19">
      <c r="B46" s="18"/>
      <c r="C46" s="18"/>
      <c r="F46" s="1" t="s">
        <v>18</v>
      </c>
      <c r="G46" s="1">
        <v>1.4</v>
      </c>
      <c r="H46" s="1">
        <v>0.7</v>
      </c>
      <c r="I46" s="1">
        <v>67.599999999999994</v>
      </c>
      <c r="J46" s="1">
        <v>32.1</v>
      </c>
      <c r="K46" s="1">
        <v>1.5</v>
      </c>
      <c r="L46" s="1">
        <v>1.1000000000000001</v>
      </c>
      <c r="O46" s="22"/>
      <c r="P46" s="22"/>
      <c r="Q46" s="22"/>
      <c r="R46" s="22"/>
      <c r="S46" s="23"/>
    </row>
    <row r="47" spans="1:19">
      <c r="B47" s="18"/>
      <c r="C47" s="18"/>
      <c r="F47" s="1" t="s">
        <v>41</v>
      </c>
      <c r="G47" s="1">
        <v>1.8</v>
      </c>
      <c r="H47" s="1">
        <v>1</v>
      </c>
      <c r="I47" s="1">
        <v>57.2</v>
      </c>
      <c r="J47" s="1">
        <v>29.5</v>
      </c>
      <c r="K47" s="1">
        <v>1.3</v>
      </c>
      <c r="L47" s="1">
        <v>1</v>
      </c>
      <c r="O47" s="20"/>
      <c r="P47" s="20"/>
      <c r="Q47" s="20"/>
      <c r="R47" s="20"/>
      <c r="S47" s="21"/>
    </row>
    <row r="48" spans="1:19">
      <c r="B48" s="18"/>
      <c r="C48" s="18"/>
      <c r="F48" s="1" t="s">
        <v>42</v>
      </c>
      <c r="G48" s="1">
        <v>1.1000000000000001</v>
      </c>
      <c r="H48" s="1">
        <v>0.8</v>
      </c>
      <c r="I48" s="1">
        <v>38.6</v>
      </c>
      <c r="J48" s="1">
        <v>26.7</v>
      </c>
      <c r="K48" s="1">
        <v>0.3</v>
      </c>
      <c r="L48" s="1">
        <v>0.2</v>
      </c>
      <c r="O48" s="20"/>
      <c r="P48" s="20"/>
      <c r="Q48" s="20"/>
      <c r="R48" s="20"/>
      <c r="S48" s="21"/>
    </row>
    <row r="49" spans="1:19">
      <c r="B49" s="18"/>
      <c r="C49" s="18"/>
      <c r="F49" s="1" t="s">
        <v>43</v>
      </c>
      <c r="G49" s="1">
        <v>2</v>
      </c>
      <c r="H49" s="1">
        <v>0.9</v>
      </c>
      <c r="I49" s="1">
        <v>61.5</v>
      </c>
      <c r="J49" s="1">
        <v>35.4</v>
      </c>
      <c r="K49" s="1">
        <v>1.3</v>
      </c>
      <c r="L49" s="1">
        <v>0.9</v>
      </c>
      <c r="O49" s="20"/>
      <c r="P49" s="20"/>
      <c r="Q49" s="20"/>
      <c r="R49" s="20"/>
      <c r="S49" s="21"/>
    </row>
    <row r="50" spans="1:19">
      <c r="B50" s="18"/>
      <c r="C50" s="18"/>
      <c r="F50" s="1" t="s">
        <v>44</v>
      </c>
      <c r="G50" s="1">
        <v>2.8</v>
      </c>
      <c r="H50" s="1">
        <v>1.3</v>
      </c>
      <c r="I50" s="1">
        <v>49.5</v>
      </c>
      <c r="J50" s="1">
        <v>36.9</v>
      </c>
      <c r="K50" s="1">
        <v>1.9</v>
      </c>
      <c r="L50" s="1">
        <v>1.4</v>
      </c>
      <c r="O50" s="20"/>
      <c r="P50" s="20"/>
      <c r="Q50" s="20"/>
      <c r="R50" s="20"/>
      <c r="S50" s="21"/>
    </row>
    <row r="51" spans="1:19">
      <c r="B51" s="18"/>
      <c r="C51" s="18"/>
      <c r="F51" s="1" t="s">
        <v>45</v>
      </c>
      <c r="G51" s="1">
        <v>4.8</v>
      </c>
      <c r="H51" s="1">
        <v>5.0999999999999996</v>
      </c>
      <c r="I51" s="1">
        <v>36.4</v>
      </c>
      <c r="J51" s="1">
        <v>25.7</v>
      </c>
      <c r="K51" s="1">
        <v>1.4</v>
      </c>
      <c r="L51" s="1">
        <v>1.6</v>
      </c>
      <c r="O51" s="20"/>
      <c r="P51" s="20" t="s">
        <v>23</v>
      </c>
      <c r="Q51" s="20"/>
      <c r="R51" s="20"/>
      <c r="S51" s="21"/>
    </row>
    <row r="52" spans="1:19">
      <c r="B52" s="18">
        <v>5.8</v>
      </c>
      <c r="C52" s="18">
        <v>52.9</v>
      </c>
      <c r="D52" s="1">
        <v>2.2000000000000002</v>
      </c>
      <c r="F52" s="1" t="s">
        <v>31</v>
      </c>
      <c r="G52" s="25">
        <f>SUM(G44,G46:G50)</f>
        <v>11.2</v>
      </c>
      <c r="H52" s="1">
        <v>3.8</v>
      </c>
      <c r="I52" s="25">
        <f>(K52/G52)*100</f>
        <v>67.857142857142861</v>
      </c>
      <c r="J52" s="1">
        <v>31.8</v>
      </c>
      <c r="K52" s="25">
        <f>SUM(K44,K46:K50)</f>
        <v>7.6</v>
      </c>
      <c r="L52" s="1">
        <v>1.2</v>
      </c>
      <c r="O52" s="20"/>
      <c r="P52" s="26" t="s">
        <v>32</v>
      </c>
      <c r="Q52" s="20"/>
      <c r="R52" s="20"/>
      <c r="S52" s="21"/>
    </row>
    <row r="53" spans="1:19">
      <c r="B53" s="18"/>
      <c r="C53" s="18"/>
      <c r="F53" s="1" t="s">
        <v>34</v>
      </c>
      <c r="G53" s="1">
        <v>2.8</v>
      </c>
      <c r="H53" s="1">
        <v>0.5</v>
      </c>
      <c r="I53" s="1">
        <v>74.3</v>
      </c>
      <c r="J53" s="1">
        <v>19.8</v>
      </c>
      <c r="K53" s="1">
        <v>2.1</v>
      </c>
      <c r="L53" s="1">
        <v>0.7</v>
      </c>
      <c r="O53" s="20"/>
      <c r="P53" s="20" t="s">
        <v>23</v>
      </c>
      <c r="Q53" s="20"/>
      <c r="R53" s="20"/>
      <c r="S53" s="21"/>
    </row>
    <row r="54" spans="1:19">
      <c r="B54" s="18"/>
      <c r="C54" s="18"/>
      <c r="F54" s="1" t="s">
        <v>35</v>
      </c>
      <c r="G54" s="1">
        <v>10.5</v>
      </c>
      <c r="H54" s="1">
        <v>1.7</v>
      </c>
      <c r="I54" s="1">
        <v>22.7</v>
      </c>
      <c r="J54" s="1">
        <v>15</v>
      </c>
      <c r="K54" s="1">
        <v>2.5</v>
      </c>
      <c r="L54" s="1">
        <v>1.7</v>
      </c>
      <c r="O54" s="20"/>
      <c r="P54" s="20" t="s">
        <v>23</v>
      </c>
      <c r="Q54" s="20"/>
      <c r="R54" s="20"/>
      <c r="S54" s="21"/>
    </row>
    <row r="55" spans="1:19" ht="16">
      <c r="A55" s="11" t="s">
        <v>46</v>
      </c>
      <c r="B55" s="12">
        <v>-15.014722222222222</v>
      </c>
      <c r="C55" s="12">
        <v>23.075555555555557</v>
      </c>
      <c r="D55" s="13">
        <v>2000</v>
      </c>
      <c r="E55" s="27" t="s">
        <v>17</v>
      </c>
      <c r="F55" s="1" t="s">
        <v>31</v>
      </c>
      <c r="G55" s="1">
        <v>4.2</v>
      </c>
      <c r="H55" s="1">
        <v>0.8</v>
      </c>
      <c r="I55" s="1">
        <v>68.5</v>
      </c>
      <c r="J55" s="1">
        <v>20.9</v>
      </c>
      <c r="K55" s="1">
        <v>2.9</v>
      </c>
      <c r="L55" s="1">
        <v>0.9</v>
      </c>
      <c r="M55" s="13">
        <v>1</v>
      </c>
      <c r="N55" s="1" t="s">
        <v>19</v>
      </c>
      <c r="O55" s="22"/>
      <c r="P55" s="28" t="s">
        <v>32</v>
      </c>
      <c r="Q55" s="20"/>
      <c r="R55" s="20"/>
      <c r="S55" s="23"/>
    </row>
    <row r="56" spans="1:19" ht="16">
      <c r="A56" s="11" t="s">
        <v>47</v>
      </c>
      <c r="B56" s="12">
        <v>12.1935</v>
      </c>
      <c r="C56" s="12">
        <v>-2.7042999999999999</v>
      </c>
      <c r="D56" s="13">
        <v>2005</v>
      </c>
      <c r="E56" s="27" t="s">
        <v>48</v>
      </c>
      <c r="F56" s="1" t="s">
        <v>31</v>
      </c>
      <c r="G56" s="1">
        <v>5.8</v>
      </c>
      <c r="H56" s="1">
        <v>1.6</v>
      </c>
      <c r="I56" s="1">
        <v>74.8</v>
      </c>
      <c r="J56" s="1">
        <v>14.7</v>
      </c>
      <c r="K56" s="1">
        <v>4.2</v>
      </c>
      <c r="L56" s="1">
        <v>0.7</v>
      </c>
      <c r="M56" s="13">
        <v>1</v>
      </c>
      <c r="N56" s="1" t="s">
        <v>19</v>
      </c>
      <c r="O56" s="22"/>
      <c r="P56" s="28" t="s">
        <v>32</v>
      </c>
      <c r="Q56" s="20">
        <v>12.216699999999999</v>
      </c>
      <c r="R56" s="20">
        <v>-2.7</v>
      </c>
      <c r="S56" s="23"/>
    </row>
    <row r="57" spans="1:19" ht="16">
      <c r="A57" s="11" t="s">
        <v>49</v>
      </c>
      <c r="B57" s="12">
        <v>-16.178888888888888</v>
      </c>
      <c r="C57" s="12">
        <v>-47.80833333333333</v>
      </c>
      <c r="D57" s="13">
        <v>1990</v>
      </c>
      <c r="E57" s="27" t="s">
        <v>17</v>
      </c>
      <c r="F57" s="1" t="s">
        <v>50</v>
      </c>
      <c r="G57" s="1">
        <v>1.8</v>
      </c>
      <c r="H57" s="1">
        <v>1.7</v>
      </c>
      <c r="I57" s="1">
        <v>100</v>
      </c>
      <c r="J57" s="1">
        <v>0</v>
      </c>
      <c r="K57" s="1">
        <v>1.8</v>
      </c>
      <c r="L57" s="1">
        <v>1.7</v>
      </c>
      <c r="M57" s="13">
        <v>1</v>
      </c>
      <c r="N57" s="1" t="s">
        <v>19</v>
      </c>
      <c r="O57" s="20"/>
      <c r="P57" s="20"/>
      <c r="Q57" s="20"/>
      <c r="R57" s="20"/>
      <c r="S57" s="21"/>
    </row>
    <row r="58" spans="1:19">
      <c r="B58" s="18"/>
      <c r="C58" s="18"/>
      <c r="F58" s="1" t="s">
        <v>51</v>
      </c>
      <c r="G58" s="1">
        <v>4.2</v>
      </c>
      <c r="H58" s="1">
        <v>1.7</v>
      </c>
      <c r="I58" s="1" t="s">
        <v>33</v>
      </c>
      <c r="J58" s="1" t="s">
        <v>33</v>
      </c>
      <c r="K58" s="1" t="s">
        <v>33</v>
      </c>
      <c r="L58" s="1" t="s">
        <v>33</v>
      </c>
      <c r="O58" s="20"/>
      <c r="P58" s="20"/>
      <c r="Q58" s="20"/>
      <c r="R58" s="20"/>
      <c r="S58" s="21"/>
    </row>
    <row r="59" spans="1:19">
      <c r="B59" s="18"/>
      <c r="C59" s="18"/>
      <c r="F59" s="1" t="s">
        <v>38</v>
      </c>
      <c r="G59" s="1">
        <v>0.7</v>
      </c>
      <c r="H59" s="1">
        <v>0.4</v>
      </c>
      <c r="I59" s="1" t="s">
        <v>33</v>
      </c>
      <c r="J59" s="1" t="s">
        <v>33</v>
      </c>
      <c r="K59" s="1" t="s">
        <v>33</v>
      </c>
      <c r="L59" s="1" t="s">
        <v>33</v>
      </c>
      <c r="O59" s="20"/>
      <c r="P59" s="20"/>
      <c r="Q59" s="20"/>
      <c r="R59" s="20"/>
      <c r="S59" s="21"/>
    </row>
    <row r="60" spans="1:19">
      <c r="B60" s="18"/>
      <c r="C60" s="18"/>
      <c r="F60" s="1" t="s">
        <v>22</v>
      </c>
      <c r="G60" s="1">
        <v>4.9000000000000004</v>
      </c>
      <c r="H60" s="1">
        <v>2.1</v>
      </c>
      <c r="I60" s="1">
        <v>99</v>
      </c>
      <c r="J60" s="1">
        <v>0.8</v>
      </c>
      <c r="K60" s="1">
        <v>4.8</v>
      </c>
      <c r="L60" s="1">
        <v>2.1</v>
      </c>
      <c r="O60" s="20"/>
      <c r="P60" s="20" t="s">
        <v>23</v>
      </c>
      <c r="Q60" s="20"/>
      <c r="R60" s="20"/>
      <c r="S60" s="21"/>
    </row>
    <row r="61" spans="1:19">
      <c r="B61" s="18"/>
      <c r="C61" s="18"/>
      <c r="F61" s="1" t="s">
        <v>52</v>
      </c>
      <c r="G61" s="1">
        <v>1.2</v>
      </c>
      <c r="H61" s="1">
        <v>1</v>
      </c>
      <c r="I61" s="1">
        <v>72.8</v>
      </c>
      <c r="J61" s="1">
        <v>20.9</v>
      </c>
      <c r="K61" s="1">
        <v>0.7</v>
      </c>
      <c r="L61" s="1">
        <v>0.5</v>
      </c>
      <c r="O61" s="22"/>
      <c r="P61" s="22"/>
      <c r="Q61" s="22"/>
      <c r="R61" s="22"/>
      <c r="S61" s="23"/>
    </row>
    <row r="62" spans="1:19">
      <c r="B62" s="18"/>
      <c r="C62" s="18"/>
      <c r="F62" s="1" t="s">
        <v>53</v>
      </c>
      <c r="G62" s="1">
        <v>0.1</v>
      </c>
      <c r="H62" s="1" t="s">
        <v>33</v>
      </c>
      <c r="I62" s="1">
        <v>59</v>
      </c>
      <c r="J62" s="1">
        <v>35.4</v>
      </c>
      <c r="K62" s="1">
        <v>0.1</v>
      </c>
      <c r="L62" s="1">
        <v>0</v>
      </c>
      <c r="O62" s="20"/>
      <c r="P62" s="20"/>
      <c r="Q62" s="20"/>
      <c r="R62" s="20"/>
      <c r="S62" s="21"/>
    </row>
    <row r="63" spans="1:19">
      <c r="B63" s="18"/>
      <c r="C63" s="18"/>
      <c r="F63" s="1" t="s">
        <v>54</v>
      </c>
      <c r="G63" s="1">
        <v>0.2</v>
      </c>
      <c r="H63" s="1">
        <v>0.1</v>
      </c>
      <c r="I63" s="1">
        <v>46</v>
      </c>
      <c r="J63" s="1">
        <v>18.399999999999999</v>
      </c>
      <c r="K63" s="1">
        <v>0.1</v>
      </c>
      <c r="L63" s="1">
        <v>0.1</v>
      </c>
      <c r="O63" s="20"/>
      <c r="P63" s="20"/>
      <c r="Q63" s="20"/>
      <c r="R63" s="20"/>
      <c r="S63" s="21"/>
    </row>
    <row r="64" spans="1:19">
      <c r="B64" s="18"/>
      <c r="C64" s="18"/>
      <c r="F64" s="1" t="s">
        <v>55</v>
      </c>
      <c r="G64" s="1">
        <v>0.7</v>
      </c>
      <c r="H64" s="1">
        <v>0</v>
      </c>
      <c r="I64" s="1">
        <v>25</v>
      </c>
      <c r="J64" s="1">
        <v>11.3</v>
      </c>
      <c r="K64" s="1">
        <v>0.2</v>
      </c>
      <c r="L64" s="1">
        <v>0.1</v>
      </c>
      <c r="O64" s="20"/>
      <c r="P64" s="20"/>
      <c r="Q64" s="20"/>
      <c r="R64" s="20"/>
      <c r="S64" s="21"/>
    </row>
    <row r="65" spans="1:19">
      <c r="B65" s="18"/>
      <c r="C65" s="18"/>
      <c r="F65" s="1" t="s">
        <v>56</v>
      </c>
      <c r="G65" s="1">
        <v>0.7</v>
      </c>
      <c r="H65" s="1">
        <v>0.4</v>
      </c>
      <c r="I65" s="1">
        <v>28.5</v>
      </c>
      <c r="J65" s="1">
        <v>40.299999999999997</v>
      </c>
      <c r="K65" s="1">
        <v>0.3</v>
      </c>
      <c r="L65" s="1">
        <v>0.4</v>
      </c>
      <c r="O65" s="20"/>
      <c r="P65" s="20"/>
      <c r="Q65" s="20"/>
      <c r="R65" s="20"/>
      <c r="S65" s="21"/>
    </row>
    <row r="66" spans="1:19">
      <c r="B66" s="18"/>
      <c r="C66" s="18"/>
      <c r="F66" s="1" t="s">
        <v>30</v>
      </c>
      <c r="G66" s="1">
        <v>1.8</v>
      </c>
      <c r="H66" s="1" t="s">
        <v>33</v>
      </c>
      <c r="I66" s="1">
        <v>33</v>
      </c>
      <c r="J66" s="1">
        <v>9.9</v>
      </c>
      <c r="K66" s="1" t="s">
        <v>33</v>
      </c>
      <c r="L66" s="1" t="s">
        <v>33</v>
      </c>
      <c r="O66" s="20"/>
      <c r="P66" s="20" t="s">
        <v>23</v>
      </c>
      <c r="Q66" s="20"/>
      <c r="R66" s="20"/>
      <c r="S66" s="21"/>
    </row>
    <row r="67" spans="1:19">
      <c r="B67" s="18"/>
      <c r="C67" s="18"/>
      <c r="F67" s="1" t="s">
        <v>31</v>
      </c>
      <c r="G67" s="1">
        <v>8.3000000000000007</v>
      </c>
      <c r="H67" s="1">
        <v>1.3</v>
      </c>
      <c r="I67" s="1">
        <v>88.3</v>
      </c>
      <c r="J67" s="1">
        <v>12.9</v>
      </c>
      <c r="K67" s="1">
        <v>7.2</v>
      </c>
      <c r="L67" s="1">
        <v>0.9</v>
      </c>
      <c r="O67" s="20"/>
      <c r="P67" s="20" t="s">
        <v>32</v>
      </c>
      <c r="Q67" s="20"/>
      <c r="R67" s="20"/>
      <c r="S67" s="21"/>
    </row>
    <row r="68" spans="1:19">
      <c r="B68" s="18"/>
      <c r="C68" s="18"/>
      <c r="F68" s="1" t="s">
        <v>34</v>
      </c>
      <c r="G68" s="1">
        <v>7.2</v>
      </c>
      <c r="H68" s="1" t="s">
        <v>33</v>
      </c>
      <c r="I68" s="1">
        <v>98.5</v>
      </c>
      <c r="J68" s="1" t="s">
        <v>33</v>
      </c>
      <c r="K68" s="1">
        <v>7.1</v>
      </c>
      <c r="L68" s="1" t="s">
        <v>33</v>
      </c>
      <c r="O68" s="20"/>
      <c r="P68" s="20" t="s">
        <v>23</v>
      </c>
      <c r="Q68" s="20"/>
      <c r="R68" s="20"/>
      <c r="S68" s="21"/>
    </row>
    <row r="69" spans="1:19">
      <c r="B69" s="18"/>
      <c r="C69" s="18"/>
      <c r="F69" s="1" t="s">
        <v>35</v>
      </c>
      <c r="G69" s="1">
        <v>9.3000000000000007</v>
      </c>
      <c r="H69" s="1" t="s">
        <v>33</v>
      </c>
      <c r="I69" s="1">
        <v>78</v>
      </c>
      <c r="J69" s="1" t="s">
        <v>33</v>
      </c>
      <c r="K69" s="1">
        <v>7.3</v>
      </c>
      <c r="L69" s="1" t="s">
        <v>33</v>
      </c>
      <c r="O69" s="20"/>
      <c r="P69" s="20" t="s">
        <v>23</v>
      </c>
      <c r="Q69" s="20"/>
      <c r="R69" s="20"/>
      <c r="S69" s="21"/>
    </row>
    <row r="70" spans="1:19" ht="16">
      <c r="A70" s="29" t="s">
        <v>57</v>
      </c>
      <c r="B70" s="12">
        <v>8.8902777777777775</v>
      </c>
      <c r="C70" s="12">
        <v>-67.339999999999989</v>
      </c>
      <c r="D70" s="13">
        <v>1992</v>
      </c>
      <c r="E70" s="30">
        <v>3</v>
      </c>
      <c r="F70" s="31" t="s">
        <v>31</v>
      </c>
      <c r="G70" s="1">
        <v>6.9</v>
      </c>
      <c r="H70" s="1">
        <v>2.2999999999999998</v>
      </c>
      <c r="I70" s="1">
        <v>81.8</v>
      </c>
      <c r="J70" s="1">
        <v>17.2</v>
      </c>
      <c r="K70" s="1">
        <v>5.5</v>
      </c>
      <c r="L70" s="1">
        <v>1.9</v>
      </c>
      <c r="M70" s="13">
        <v>1</v>
      </c>
      <c r="N70" s="1" t="s">
        <v>19</v>
      </c>
      <c r="O70" s="20"/>
      <c r="P70" s="16" t="s">
        <v>32</v>
      </c>
      <c r="Q70" s="20"/>
      <c r="R70" s="20"/>
      <c r="S70" s="21"/>
    </row>
    <row r="71" spans="1:19" ht="16">
      <c r="A71" s="29" t="s">
        <v>58</v>
      </c>
      <c r="B71" s="12">
        <v>-15.561388888888889</v>
      </c>
      <c r="C71" s="12">
        <v>-47.61</v>
      </c>
      <c r="D71" s="13" t="s">
        <v>59</v>
      </c>
      <c r="E71" s="30" t="s">
        <v>60</v>
      </c>
      <c r="F71" s="1" t="s">
        <v>31</v>
      </c>
      <c r="G71" s="1">
        <v>8.3000000000000007</v>
      </c>
      <c r="H71" s="1" t="s">
        <v>33</v>
      </c>
      <c r="I71" s="1">
        <v>89.5</v>
      </c>
      <c r="J71" s="1" t="s">
        <v>33</v>
      </c>
      <c r="K71" s="1">
        <v>7.5</v>
      </c>
      <c r="L71" s="1" t="s">
        <v>33</v>
      </c>
      <c r="M71" s="13">
        <v>1</v>
      </c>
      <c r="N71" s="1" t="s">
        <v>19</v>
      </c>
      <c r="O71" s="22"/>
      <c r="P71" s="28" t="s">
        <v>32</v>
      </c>
      <c r="Q71" s="20"/>
      <c r="R71" s="20"/>
      <c r="S71" s="23"/>
    </row>
    <row r="72" spans="1:19" ht="16">
      <c r="A72" s="11" t="s">
        <v>61</v>
      </c>
      <c r="B72" s="12">
        <v>-15.91388888888889</v>
      </c>
      <c r="C72" s="12">
        <v>-47.857222222222227</v>
      </c>
      <c r="D72" s="13">
        <v>1993</v>
      </c>
      <c r="E72" s="13">
        <v>10</v>
      </c>
      <c r="F72" s="1" t="s">
        <v>18</v>
      </c>
      <c r="G72" s="1">
        <v>2.4</v>
      </c>
      <c r="H72" s="1">
        <v>1.4</v>
      </c>
      <c r="I72" s="1">
        <v>100</v>
      </c>
      <c r="J72" s="1">
        <v>0</v>
      </c>
      <c r="K72" s="1">
        <v>2.4</v>
      </c>
      <c r="L72" s="1">
        <v>1.4</v>
      </c>
      <c r="M72" s="13">
        <v>1</v>
      </c>
      <c r="N72" s="1" t="s">
        <v>19</v>
      </c>
      <c r="O72" s="20"/>
      <c r="P72" s="20"/>
      <c r="Q72" s="20"/>
      <c r="R72" s="20"/>
      <c r="S72" s="21"/>
    </row>
    <row r="73" spans="1:19">
      <c r="B73" s="18"/>
      <c r="C73" s="18"/>
      <c r="F73" s="1" t="s">
        <v>62</v>
      </c>
      <c r="G73" s="1">
        <v>1.9</v>
      </c>
      <c r="H73" s="1">
        <v>1.9</v>
      </c>
      <c r="I73" s="1">
        <v>92.3</v>
      </c>
      <c r="J73" s="1">
        <v>5.0999999999999996</v>
      </c>
      <c r="K73" s="1">
        <v>1.7</v>
      </c>
      <c r="L73" s="1">
        <v>1.7</v>
      </c>
      <c r="O73" s="20"/>
      <c r="P73" s="20"/>
      <c r="Q73" s="20"/>
      <c r="R73" s="20"/>
      <c r="S73" s="21"/>
    </row>
    <row r="74" spans="1:19">
      <c r="B74" s="18"/>
      <c r="C74" s="18"/>
      <c r="F74" s="1" t="s">
        <v>54</v>
      </c>
      <c r="G74" s="1">
        <v>0.3</v>
      </c>
      <c r="H74" s="1">
        <v>0</v>
      </c>
      <c r="I74" s="1">
        <v>84</v>
      </c>
      <c r="J74" s="1">
        <v>7.1</v>
      </c>
      <c r="K74" s="1">
        <v>0.3</v>
      </c>
      <c r="L74" s="1">
        <v>0</v>
      </c>
      <c r="O74" s="20"/>
      <c r="P74" s="20"/>
      <c r="Q74" s="20"/>
      <c r="R74" s="20"/>
      <c r="S74" s="21"/>
    </row>
    <row r="75" spans="1:19">
      <c r="B75" s="18"/>
      <c r="C75" s="18"/>
      <c r="F75" s="1" t="s">
        <v>63</v>
      </c>
      <c r="G75" s="1">
        <v>0.6</v>
      </c>
      <c r="H75" s="1">
        <v>0</v>
      </c>
      <c r="I75" s="1">
        <v>57.5</v>
      </c>
      <c r="J75" s="1">
        <v>6.4</v>
      </c>
      <c r="K75" s="1">
        <v>0.4</v>
      </c>
      <c r="L75" s="1">
        <v>0.1</v>
      </c>
      <c r="O75" s="20"/>
      <c r="P75" s="20"/>
      <c r="Q75" s="20"/>
      <c r="R75" s="20"/>
      <c r="S75" s="21"/>
    </row>
    <row r="76" spans="1:19">
      <c r="B76" s="18"/>
      <c r="C76" s="18"/>
      <c r="F76" s="1" t="s">
        <v>56</v>
      </c>
      <c r="G76" s="1">
        <v>0.9</v>
      </c>
      <c r="H76" s="1">
        <v>0.1</v>
      </c>
      <c r="I76" s="1">
        <v>40.5</v>
      </c>
      <c r="J76" s="1">
        <v>2.1</v>
      </c>
      <c r="K76" s="1">
        <v>0.4</v>
      </c>
      <c r="L76" s="1">
        <v>0</v>
      </c>
      <c r="O76" s="22"/>
      <c r="P76" s="22"/>
      <c r="Q76" s="22"/>
      <c r="R76" s="22"/>
      <c r="S76" s="23"/>
    </row>
    <row r="77" spans="1:19">
      <c r="B77" s="18"/>
      <c r="C77" s="18"/>
      <c r="F77" s="1" t="s">
        <v>64</v>
      </c>
      <c r="G77" s="1">
        <v>1.8</v>
      </c>
      <c r="H77" s="1">
        <v>0.1</v>
      </c>
      <c r="I77" s="1">
        <v>61</v>
      </c>
      <c r="J77" s="1">
        <v>8.5</v>
      </c>
      <c r="K77" s="1">
        <v>1.1000000000000001</v>
      </c>
      <c r="L77" s="1">
        <v>0.1</v>
      </c>
      <c r="O77" s="20"/>
      <c r="P77" s="20" t="s">
        <v>23</v>
      </c>
      <c r="Q77" s="20"/>
      <c r="R77" s="20"/>
      <c r="S77" s="20"/>
    </row>
    <row r="78" spans="1:19">
      <c r="B78" s="18"/>
      <c r="C78" s="18"/>
      <c r="F78" s="1" t="s">
        <v>65</v>
      </c>
      <c r="G78" s="1">
        <v>8.6</v>
      </c>
      <c r="H78" s="1">
        <v>2.6</v>
      </c>
      <c r="I78" s="1">
        <v>92</v>
      </c>
      <c r="J78" s="1">
        <v>4.0999999999999996</v>
      </c>
      <c r="K78" s="1">
        <v>7.8</v>
      </c>
      <c r="L78" s="1">
        <v>2.5</v>
      </c>
      <c r="O78" s="20"/>
      <c r="P78" s="20"/>
      <c r="Q78" s="20"/>
      <c r="R78" s="20"/>
      <c r="S78" s="20"/>
    </row>
    <row r="79" spans="1:19">
      <c r="B79" s="18"/>
      <c r="C79" s="18"/>
      <c r="F79" s="1" t="s">
        <v>66</v>
      </c>
      <c r="G79" s="1">
        <v>3.7</v>
      </c>
      <c r="H79" s="1">
        <v>2.2999999999999998</v>
      </c>
      <c r="I79" s="1">
        <v>24</v>
      </c>
      <c r="J79" s="1">
        <v>12.8</v>
      </c>
      <c r="K79" s="1">
        <v>1</v>
      </c>
      <c r="L79" s="1">
        <v>1</v>
      </c>
      <c r="O79" s="20"/>
      <c r="P79" s="20"/>
      <c r="Q79" s="20"/>
      <c r="R79" s="20"/>
      <c r="S79" s="20"/>
    </row>
    <row r="80" spans="1:19">
      <c r="B80" s="18"/>
      <c r="C80" s="18"/>
      <c r="F80" s="1" t="s">
        <v>31</v>
      </c>
      <c r="G80" s="1">
        <v>8.9</v>
      </c>
      <c r="H80" s="1">
        <v>3.1</v>
      </c>
      <c r="I80" s="1">
        <v>92</v>
      </c>
      <c r="J80" s="1">
        <v>4.0999999999999996</v>
      </c>
      <c r="K80" s="1">
        <v>8.1999999999999993</v>
      </c>
      <c r="L80" s="1">
        <v>2.8</v>
      </c>
      <c r="O80" s="20"/>
      <c r="P80" s="20" t="s">
        <v>32</v>
      </c>
      <c r="Q80" s="20"/>
      <c r="R80" s="20"/>
      <c r="S80" s="20"/>
    </row>
    <row r="81" spans="1:19">
      <c r="B81" s="18"/>
      <c r="C81" s="18"/>
      <c r="F81" s="1" t="s">
        <v>34</v>
      </c>
      <c r="G81" s="1">
        <v>8.6999999999999993</v>
      </c>
      <c r="H81" s="1">
        <v>1.7</v>
      </c>
      <c r="I81" s="1">
        <v>93.7</v>
      </c>
      <c r="J81" s="1">
        <v>2.9</v>
      </c>
      <c r="K81" s="1">
        <v>8.1999999999999993</v>
      </c>
      <c r="L81" s="1">
        <v>3.4</v>
      </c>
      <c r="O81" s="20"/>
      <c r="P81" s="20" t="s">
        <v>23</v>
      </c>
      <c r="Q81" s="20"/>
      <c r="R81" s="20"/>
      <c r="S81" s="20"/>
    </row>
    <row r="82" spans="1:19">
      <c r="B82" s="18"/>
      <c r="C82" s="18"/>
      <c r="F82" s="1" t="s">
        <v>35</v>
      </c>
      <c r="G82" s="1">
        <v>9.1999999999999993</v>
      </c>
      <c r="H82" s="1" t="s">
        <v>33</v>
      </c>
      <c r="I82" s="1">
        <v>87</v>
      </c>
      <c r="J82" s="1" t="s">
        <v>33</v>
      </c>
      <c r="K82" s="1">
        <v>8</v>
      </c>
      <c r="L82" s="1" t="s">
        <v>33</v>
      </c>
      <c r="O82" s="20"/>
      <c r="P82" s="20" t="s">
        <v>23</v>
      </c>
      <c r="Q82" s="20"/>
      <c r="R82" s="20"/>
      <c r="S82" s="20"/>
    </row>
    <row r="83" spans="1:19" ht="16">
      <c r="A83" s="11" t="s">
        <v>67</v>
      </c>
      <c r="B83" s="12">
        <v>4.1288888888888886</v>
      </c>
      <c r="C83" s="12">
        <v>-60.012777777777778</v>
      </c>
      <c r="D83" s="13" t="s">
        <v>68</v>
      </c>
      <c r="E83" s="13">
        <v>1</v>
      </c>
      <c r="F83" s="1" t="s">
        <v>69</v>
      </c>
      <c r="G83" s="1">
        <v>2.8</v>
      </c>
      <c r="H83" s="1">
        <v>0.9</v>
      </c>
      <c r="I83" s="1">
        <v>91.5</v>
      </c>
      <c r="J83" s="1" t="s">
        <v>33</v>
      </c>
      <c r="K83" s="1">
        <v>2.5</v>
      </c>
      <c r="L83" s="1" t="s">
        <v>33</v>
      </c>
      <c r="M83" s="13">
        <v>1</v>
      </c>
      <c r="N83" s="1" t="s">
        <v>19</v>
      </c>
      <c r="O83" s="20"/>
      <c r="P83" s="20"/>
      <c r="Q83" s="20"/>
      <c r="R83" s="20"/>
      <c r="S83" s="21"/>
    </row>
    <row r="84" spans="1:19">
      <c r="B84" s="18"/>
      <c r="C84" s="18"/>
      <c r="F84" s="1" t="s">
        <v>70</v>
      </c>
      <c r="G84" s="1">
        <v>3.3</v>
      </c>
      <c r="H84" s="1">
        <v>3.7</v>
      </c>
      <c r="I84" s="1">
        <v>1.6</v>
      </c>
      <c r="J84" s="1" t="s">
        <v>33</v>
      </c>
      <c r="K84" s="1">
        <v>0</v>
      </c>
      <c r="L84" s="1" t="s">
        <v>33</v>
      </c>
      <c r="O84" s="20"/>
      <c r="P84" s="20"/>
      <c r="Q84" s="20"/>
      <c r="R84" s="20"/>
      <c r="S84" s="21"/>
    </row>
    <row r="85" spans="1:19">
      <c r="B85" s="18"/>
      <c r="C85" s="18"/>
      <c r="F85" s="1" t="s">
        <v>31</v>
      </c>
      <c r="G85" s="1">
        <v>6.1</v>
      </c>
      <c r="H85" s="1">
        <v>3.6</v>
      </c>
      <c r="I85" s="1">
        <v>56.4</v>
      </c>
      <c r="J85" s="1">
        <v>27.1</v>
      </c>
      <c r="K85" s="1">
        <v>2.6</v>
      </c>
      <c r="L85" s="1">
        <v>0.9</v>
      </c>
      <c r="O85" s="22"/>
      <c r="P85" s="28" t="s">
        <v>71</v>
      </c>
      <c r="Q85" s="22"/>
      <c r="R85" s="22"/>
      <c r="S85" s="23"/>
    </row>
    <row r="86" spans="1:19">
      <c r="B86" s="18" t="s">
        <v>72</v>
      </c>
      <c r="C86" s="18"/>
      <c r="F86" s="1" t="s">
        <v>73</v>
      </c>
      <c r="G86" s="1">
        <v>5.4</v>
      </c>
      <c r="H86" s="1">
        <v>3.5</v>
      </c>
      <c r="I86" s="1">
        <v>61.7</v>
      </c>
      <c r="J86" s="1">
        <v>24.4</v>
      </c>
      <c r="K86" s="1">
        <v>2.7</v>
      </c>
      <c r="L86" s="1">
        <v>0.9</v>
      </c>
      <c r="O86" s="20"/>
      <c r="P86" s="20" t="s">
        <v>23</v>
      </c>
      <c r="Q86" s="20"/>
      <c r="R86" s="20"/>
      <c r="S86" s="20"/>
    </row>
    <row r="87" spans="1:19">
      <c r="B87" s="18"/>
      <c r="C87" s="18"/>
      <c r="F87" s="1" t="s">
        <v>35</v>
      </c>
      <c r="G87" s="1">
        <v>10.3</v>
      </c>
      <c r="H87" s="1">
        <v>0.3</v>
      </c>
      <c r="I87" s="1">
        <v>19</v>
      </c>
      <c r="J87" s="1" t="s">
        <v>33</v>
      </c>
      <c r="K87" s="1">
        <v>1.9570000000000001</v>
      </c>
      <c r="L87" s="1" t="s">
        <v>33</v>
      </c>
      <c r="O87" s="20"/>
      <c r="P87" s="20" t="s">
        <v>23</v>
      </c>
      <c r="Q87" s="20"/>
      <c r="R87" s="20"/>
      <c r="S87" s="20"/>
    </row>
    <row r="88" spans="1:19" ht="16">
      <c r="A88" s="11" t="s">
        <v>74</v>
      </c>
      <c r="B88" s="32">
        <v>-12.666666666666666</v>
      </c>
      <c r="C88" s="32">
        <v>132.41666666666666</v>
      </c>
      <c r="D88" s="13">
        <v>1991</v>
      </c>
      <c r="E88" s="13">
        <v>6</v>
      </c>
      <c r="F88" s="1" t="s">
        <v>31</v>
      </c>
      <c r="G88" s="1">
        <v>4.8</v>
      </c>
      <c r="H88" s="1">
        <v>1.3</v>
      </c>
      <c r="I88" s="1">
        <v>93.5</v>
      </c>
      <c r="J88" s="1">
        <v>0.6</v>
      </c>
      <c r="K88" s="1">
        <v>4.5</v>
      </c>
      <c r="L88" s="1">
        <v>1.3</v>
      </c>
      <c r="M88" s="13">
        <v>1</v>
      </c>
      <c r="N88" s="1" t="s">
        <v>19</v>
      </c>
      <c r="O88" s="22"/>
      <c r="P88" s="16" t="s">
        <v>32</v>
      </c>
      <c r="Q88" s="20"/>
      <c r="R88" s="20"/>
      <c r="S88" s="23"/>
    </row>
    <row r="89" spans="1:19" ht="16">
      <c r="A89" s="29" t="s">
        <v>75</v>
      </c>
      <c r="B89" s="12">
        <v>-12.666666666666666</v>
      </c>
      <c r="C89" s="12">
        <v>132</v>
      </c>
      <c r="D89" s="33">
        <v>1991</v>
      </c>
      <c r="E89" s="33">
        <v>9</v>
      </c>
      <c r="F89" s="1" t="s">
        <v>31</v>
      </c>
      <c r="G89" s="1">
        <v>5.6</v>
      </c>
      <c r="H89" s="1">
        <v>0.9</v>
      </c>
      <c r="I89" s="1">
        <v>91</v>
      </c>
      <c r="J89" s="1" t="s">
        <v>33</v>
      </c>
      <c r="K89" s="1">
        <v>5.12</v>
      </c>
      <c r="L89" s="1" t="s">
        <v>33</v>
      </c>
      <c r="M89" s="13">
        <v>1</v>
      </c>
      <c r="N89" s="1" t="s">
        <v>19</v>
      </c>
      <c r="O89" s="22"/>
      <c r="P89" s="16" t="s">
        <v>32</v>
      </c>
      <c r="Q89" s="20"/>
      <c r="R89" s="20"/>
      <c r="S89" s="23"/>
    </row>
    <row r="90" spans="1:19" ht="16">
      <c r="A90" s="11" t="s">
        <v>76</v>
      </c>
      <c r="B90" s="12">
        <v>-12.716666666666667</v>
      </c>
      <c r="C90" s="12">
        <v>131.81666666666666</v>
      </c>
      <c r="D90" s="13">
        <v>2005</v>
      </c>
      <c r="E90" s="13">
        <v>6</v>
      </c>
      <c r="F90" s="1" t="s">
        <v>77</v>
      </c>
      <c r="G90" s="1">
        <v>3.4</v>
      </c>
      <c r="H90" s="1" t="s">
        <v>33</v>
      </c>
      <c r="I90" s="1">
        <v>84</v>
      </c>
      <c r="J90" s="1" t="s">
        <v>33</v>
      </c>
      <c r="K90" s="1">
        <v>2.5</v>
      </c>
      <c r="L90" s="1">
        <v>0.15000000000000002</v>
      </c>
      <c r="M90" s="13">
        <v>1</v>
      </c>
      <c r="N90" s="1" t="s">
        <v>19</v>
      </c>
      <c r="O90" s="20"/>
      <c r="P90" s="20"/>
      <c r="Q90" s="20"/>
      <c r="R90" s="20"/>
      <c r="S90" s="21"/>
    </row>
    <row r="91" spans="1:19">
      <c r="B91" s="18"/>
      <c r="C91" s="18"/>
      <c r="F91" s="1" t="s">
        <v>78</v>
      </c>
      <c r="G91" s="1">
        <v>2.2999999999999998</v>
      </c>
      <c r="H91" s="1" t="s">
        <v>33</v>
      </c>
      <c r="I91" s="1">
        <v>97</v>
      </c>
      <c r="J91" s="1" t="s">
        <v>33</v>
      </c>
      <c r="K91" s="1">
        <v>2.25</v>
      </c>
      <c r="L91" s="1" t="s">
        <v>33</v>
      </c>
      <c r="O91" s="20"/>
      <c r="P91" s="20"/>
      <c r="Q91" s="20"/>
      <c r="R91" s="20"/>
      <c r="S91" s="21"/>
    </row>
    <row r="92" spans="1:19">
      <c r="B92" s="18"/>
      <c r="C92" s="18"/>
      <c r="F92" s="1" t="s">
        <v>31</v>
      </c>
      <c r="G92" s="1">
        <v>2.9</v>
      </c>
      <c r="H92" s="1">
        <v>1.8</v>
      </c>
      <c r="I92" s="1">
        <v>90.5</v>
      </c>
      <c r="J92" s="1">
        <v>14.4</v>
      </c>
      <c r="K92" s="1">
        <v>2.4</v>
      </c>
      <c r="L92" s="1">
        <v>1.1000000000000001</v>
      </c>
      <c r="O92" s="22"/>
      <c r="P92" s="26" t="s">
        <v>79</v>
      </c>
      <c r="Q92" s="22"/>
      <c r="R92" s="22"/>
      <c r="S92" s="23"/>
    </row>
    <row r="93" spans="1:19" ht="16">
      <c r="A93" s="11" t="s">
        <v>80</v>
      </c>
      <c r="B93" s="32">
        <v>-12.7784</v>
      </c>
      <c r="C93" s="32">
        <v>133.6953</v>
      </c>
      <c r="D93" s="13">
        <v>2004</v>
      </c>
      <c r="E93" s="13" t="s">
        <v>60</v>
      </c>
      <c r="F93" s="1" t="s">
        <v>81</v>
      </c>
      <c r="G93" s="1">
        <v>4.5</v>
      </c>
      <c r="H93" s="1" t="s">
        <v>33</v>
      </c>
      <c r="I93" s="1">
        <v>85</v>
      </c>
      <c r="J93" s="1" t="s">
        <v>33</v>
      </c>
      <c r="K93" s="1">
        <v>3.8</v>
      </c>
      <c r="L93" s="1" t="s">
        <v>33</v>
      </c>
      <c r="M93" s="13">
        <v>1</v>
      </c>
      <c r="N93" s="1" t="s">
        <v>19</v>
      </c>
      <c r="O93" s="20"/>
      <c r="P93" s="20"/>
      <c r="Q93" s="20"/>
      <c r="R93" s="20"/>
      <c r="S93" s="20"/>
    </row>
    <row r="94" spans="1:19">
      <c r="B94" s="18">
        <v>12.783300000000001</v>
      </c>
      <c r="C94" s="18">
        <v>133.7167</v>
      </c>
      <c r="F94" s="1" t="s">
        <v>82</v>
      </c>
      <c r="G94" s="1">
        <v>1.1000000000000001</v>
      </c>
      <c r="H94" s="1" t="s">
        <v>33</v>
      </c>
      <c r="I94" s="1">
        <v>14</v>
      </c>
      <c r="J94" s="1" t="s">
        <v>33</v>
      </c>
      <c r="K94" s="1">
        <v>0.14000000000000001</v>
      </c>
      <c r="L94" s="1" t="s">
        <v>33</v>
      </c>
      <c r="O94" s="20"/>
      <c r="P94" s="20"/>
      <c r="Q94" s="20"/>
      <c r="R94" s="20"/>
      <c r="S94" s="20"/>
    </row>
    <row r="95" spans="1:19">
      <c r="B95" s="18" t="s">
        <v>83</v>
      </c>
      <c r="C95" s="18"/>
      <c r="F95" s="1" t="s">
        <v>84</v>
      </c>
      <c r="G95" s="1">
        <v>8</v>
      </c>
      <c r="H95" s="1" t="s">
        <v>33</v>
      </c>
      <c r="I95" s="1">
        <v>15</v>
      </c>
      <c r="J95" s="1" t="s">
        <v>33</v>
      </c>
      <c r="K95" s="1">
        <v>1.23</v>
      </c>
      <c r="L95" s="1" t="s">
        <v>33</v>
      </c>
      <c r="O95" s="20"/>
      <c r="P95" s="20"/>
      <c r="Q95" s="20"/>
      <c r="R95" s="20"/>
      <c r="S95" s="20"/>
    </row>
    <row r="96" spans="1:19">
      <c r="B96" s="18"/>
      <c r="C96" s="18"/>
      <c r="F96" s="1" t="s">
        <v>85</v>
      </c>
      <c r="G96" s="1">
        <v>0.8</v>
      </c>
      <c r="H96" s="1" t="s">
        <v>33</v>
      </c>
      <c r="I96" s="1">
        <v>60</v>
      </c>
      <c r="J96" s="1" t="s">
        <v>33</v>
      </c>
      <c r="K96" s="1">
        <v>0.47</v>
      </c>
      <c r="L96" s="1" t="s">
        <v>33</v>
      </c>
      <c r="O96" s="20"/>
      <c r="P96" s="20"/>
      <c r="Q96" s="20"/>
      <c r="R96" s="20"/>
      <c r="S96" s="20"/>
    </row>
    <row r="97" spans="1:19">
      <c r="B97" s="18">
        <v>3.6</v>
      </c>
      <c r="C97" s="18">
        <v>43.5</v>
      </c>
      <c r="D97" s="1">
        <v>1.4</v>
      </c>
      <c r="F97" s="1" t="s">
        <v>31</v>
      </c>
      <c r="G97" s="25">
        <f>SUM(G93:G96)</f>
        <v>14.4</v>
      </c>
      <c r="H97" s="1">
        <v>3.1</v>
      </c>
      <c r="I97" s="25">
        <f>(K97/G97)*100</f>
        <v>39.166666666666657</v>
      </c>
      <c r="J97" s="1">
        <v>35.200000000000003</v>
      </c>
      <c r="K97" s="25">
        <f>SUM(K93:K96)</f>
        <v>5.64</v>
      </c>
      <c r="L97" s="1">
        <v>1.6</v>
      </c>
      <c r="O97" s="20"/>
      <c r="P97" s="26" t="s">
        <v>86</v>
      </c>
      <c r="Q97" s="20"/>
      <c r="R97" s="20"/>
      <c r="S97" s="20"/>
    </row>
    <row r="98" spans="1:19" ht="16">
      <c r="A98" s="11" t="s">
        <v>87</v>
      </c>
      <c r="B98" s="32">
        <v>-12.625500000000001</v>
      </c>
      <c r="C98" s="32">
        <v>133.9401</v>
      </c>
      <c r="D98" s="13">
        <v>2009</v>
      </c>
      <c r="E98" s="13">
        <v>7</v>
      </c>
      <c r="F98" s="1" t="s">
        <v>88</v>
      </c>
      <c r="G98" s="1">
        <v>5.8</v>
      </c>
      <c r="H98" s="1">
        <v>1.2</v>
      </c>
      <c r="I98" s="1">
        <v>61.8</v>
      </c>
      <c r="J98" s="1">
        <v>15.6</v>
      </c>
      <c r="K98" s="1">
        <v>3.7</v>
      </c>
      <c r="L98" s="1">
        <v>1.3</v>
      </c>
      <c r="M98" s="13">
        <v>1</v>
      </c>
      <c r="N98" s="1" t="s">
        <v>19</v>
      </c>
      <c r="O98" s="20"/>
      <c r="P98" s="20"/>
      <c r="Q98" s="20" t="s">
        <v>89</v>
      </c>
      <c r="R98" s="20"/>
      <c r="S98" s="21"/>
    </row>
    <row r="99" spans="1:19">
      <c r="B99" s="18">
        <v>-12.6333</v>
      </c>
      <c r="C99" s="18">
        <v>133.91669999999999</v>
      </c>
      <c r="F99" s="1" t="s">
        <v>82</v>
      </c>
      <c r="G99" s="1">
        <v>0.9</v>
      </c>
      <c r="H99" s="1">
        <v>0.2</v>
      </c>
      <c r="I99" s="1">
        <v>27.3</v>
      </c>
      <c r="J99" s="1">
        <v>20</v>
      </c>
      <c r="K99" s="1">
        <v>0.3</v>
      </c>
      <c r="L99" s="1">
        <v>0.2</v>
      </c>
      <c r="O99" s="20"/>
      <c r="P99" s="20"/>
      <c r="Q99" s="20"/>
      <c r="R99" s="20"/>
      <c r="S99" s="21"/>
    </row>
    <row r="100" spans="1:19">
      <c r="B100" s="18"/>
      <c r="C100" s="18"/>
      <c r="F100" s="1" t="s">
        <v>84</v>
      </c>
      <c r="G100" s="1">
        <v>0.2</v>
      </c>
      <c r="H100" s="1">
        <v>0.2</v>
      </c>
      <c r="I100" s="1">
        <v>18.5</v>
      </c>
      <c r="J100" s="1">
        <v>12.9</v>
      </c>
      <c r="K100" s="1">
        <v>0</v>
      </c>
      <c r="L100" s="1">
        <v>0.1</v>
      </c>
      <c r="O100" s="20"/>
      <c r="P100" s="20"/>
      <c r="Q100" s="20"/>
      <c r="R100" s="20"/>
      <c r="S100" s="21"/>
    </row>
    <row r="101" spans="1:19">
      <c r="B101" s="18"/>
      <c r="C101" s="18"/>
      <c r="F101" s="1" t="s">
        <v>85</v>
      </c>
      <c r="G101" s="1">
        <v>1.6</v>
      </c>
      <c r="H101" s="1">
        <v>1.6</v>
      </c>
      <c r="I101" s="1">
        <v>47.2</v>
      </c>
      <c r="J101" s="1">
        <v>19.8</v>
      </c>
      <c r="K101" s="1">
        <v>0.8</v>
      </c>
      <c r="L101" s="1">
        <v>0.8</v>
      </c>
      <c r="O101" s="22"/>
      <c r="P101" s="22"/>
      <c r="Q101" s="22"/>
      <c r="R101" s="22"/>
      <c r="S101" s="23"/>
    </row>
    <row r="102" spans="1:19">
      <c r="B102" s="18"/>
      <c r="C102" s="18"/>
      <c r="F102" s="1" t="s">
        <v>31</v>
      </c>
      <c r="G102" s="1">
        <v>8.5</v>
      </c>
      <c r="H102" s="1" t="s">
        <v>33</v>
      </c>
      <c r="I102" s="1">
        <v>38.700000000000003</v>
      </c>
      <c r="J102" s="1" t="s">
        <v>33</v>
      </c>
      <c r="K102" s="1">
        <v>4.8</v>
      </c>
      <c r="L102" s="1" t="s">
        <v>33</v>
      </c>
      <c r="O102" s="20"/>
      <c r="P102" s="26" t="s">
        <v>86</v>
      </c>
      <c r="Q102" s="20"/>
      <c r="R102" s="20"/>
      <c r="S102" s="20"/>
    </row>
    <row r="103" spans="1:19" ht="16">
      <c r="A103" s="34" t="s">
        <v>90</v>
      </c>
      <c r="B103" s="12">
        <v>17.633333333333333</v>
      </c>
      <c r="C103" s="12">
        <v>81.75</v>
      </c>
      <c r="D103" s="13">
        <v>2000</v>
      </c>
      <c r="E103" s="13">
        <v>5</v>
      </c>
      <c r="F103" s="1" t="s">
        <v>91</v>
      </c>
      <c r="G103" s="1">
        <v>9.5</v>
      </c>
      <c r="H103" s="1">
        <v>1.7</v>
      </c>
      <c r="I103" s="1">
        <v>22.2</v>
      </c>
      <c r="J103" s="1">
        <v>7</v>
      </c>
      <c r="K103" s="1">
        <v>2.1</v>
      </c>
      <c r="L103" s="1">
        <v>0.7</v>
      </c>
      <c r="M103" s="13">
        <v>1</v>
      </c>
      <c r="N103" s="1" t="s">
        <v>19</v>
      </c>
      <c r="O103" s="20"/>
      <c r="P103" s="20"/>
      <c r="Q103" s="20"/>
      <c r="R103" s="20"/>
      <c r="S103" s="20"/>
    </row>
    <row r="104" spans="1:19">
      <c r="B104" s="18"/>
      <c r="C104" s="18"/>
      <c r="F104" s="1" t="s">
        <v>92</v>
      </c>
      <c r="G104" s="1">
        <v>12</v>
      </c>
      <c r="H104" s="1">
        <v>6.2</v>
      </c>
      <c r="I104" s="1">
        <v>15</v>
      </c>
      <c r="J104" s="1">
        <v>3.2</v>
      </c>
      <c r="K104" s="1">
        <v>1.9</v>
      </c>
      <c r="L104" s="1">
        <v>1.2</v>
      </c>
      <c r="O104" s="20"/>
      <c r="P104" s="20"/>
      <c r="Q104" s="20"/>
      <c r="R104" s="20"/>
      <c r="S104" s="20"/>
    </row>
    <row r="105" spans="1:19">
      <c r="F105" s="1" t="s">
        <v>93</v>
      </c>
      <c r="G105" s="1">
        <v>3.4</v>
      </c>
      <c r="H105" s="1">
        <v>0.9</v>
      </c>
      <c r="I105" s="1">
        <v>9.4</v>
      </c>
      <c r="J105" s="1">
        <v>6</v>
      </c>
      <c r="K105" s="1">
        <v>0.3</v>
      </c>
      <c r="L105" s="1">
        <v>0.1</v>
      </c>
      <c r="O105" s="20"/>
      <c r="P105" s="20"/>
      <c r="Q105" s="20"/>
      <c r="R105" s="20"/>
      <c r="S105" s="20"/>
    </row>
    <row r="106" spans="1:19">
      <c r="B106" s="18"/>
      <c r="C106" s="18"/>
      <c r="F106" s="1" t="s">
        <v>94</v>
      </c>
      <c r="G106" s="1">
        <v>6.6</v>
      </c>
      <c r="H106" s="1">
        <v>6.7</v>
      </c>
      <c r="I106" s="1">
        <v>6.6</v>
      </c>
      <c r="J106" s="1">
        <v>4</v>
      </c>
      <c r="K106" s="1">
        <v>0.6</v>
      </c>
      <c r="L106" s="1">
        <v>0.9</v>
      </c>
      <c r="O106" s="20"/>
      <c r="P106" s="20"/>
      <c r="Q106" s="20"/>
      <c r="R106" s="20"/>
      <c r="S106" s="20"/>
    </row>
    <row r="107" spans="1:19">
      <c r="B107" s="18"/>
      <c r="C107" s="18"/>
      <c r="F107" s="1" t="s">
        <v>95</v>
      </c>
      <c r="G107" s="1">
        <v>3.2</v>
      </c>
      <c r="H107" s="1">
        <v>0.9</v>
      </c>
      <c r="I107" s="1">
        <v>2.8</v>
      </c>
      <c r="J107" s="1">
        <v>0.3</v>
      </c>
      <c r="K107" s="1">
        <v>0.1</v>
      </c>
      <c r="L107" s="1">
        <v>0</v>
      </c>
      <c r="O107" s="20"/>
      <c r="P107" s="20"/>
      <c r="Q107" s="20"/>
      <c r="R107" s="20"/>
      <c r="S107" s="20"/>
    </row>
    <row r="108" spans="1:19">
      <c r="B108" s="18"/>
      <c r="C108" s="18"/>
      <c r="F108" s="1" t="s">
        <v>96</v>
      </c>
      <c r="G108" s="1">
        <v>1.6</v>
      </c>
      <c r="H108" s="1">
        <v>0.2</v>
      </c>
      <c r="I108" s="1">
        <v>74.7</v>
      </c>
      <c r="J108" s="1">
        <v>13.6</v>
      </c>
      <c r="K108" s="1">
        <v>1.2</v>
      </c>
      <c r="L108" s="1">
        <v>0.3</v>
      </c>
      <c r="O108" s="20"/>
      <c r="P108" s="20"/>
      <c r="Q108" s="20"/>
      <c r="R108" s="20"/>
      <c r="S108" s="20"/>
    </row>
    <row r="109" spans="1:19">
      <c r="B109" s="18"/>
      <c r="C109" s="18"/>
      <c r="F109" s="1" t="s">
        <v>97</v>
      </c>
      <c r="G109" s="1">
        <v>2.2000000000000002</v>
      </c>
      <c r="H109" s="1">
        <v>0.2</v>
      </c>
      <c r="I109" s="1">
        <v>67.3</v>
      </c>
      <c r="J109" s="1">
        <v>15.3</v>
      </c>
      <c r="K109" s="1">
        <v>1.5</v>
      </c>
      <c r="L109" s="1">
        <v>0.4</v>
      </c>
      <c r="O109" s="20"/>
      <c r="P109" s="20"/>
      <c r="Q109" s="20"/>
      <c r="R109" s="20"/>
      <c r="S109" s="20"/>
    </row>
    <row r="110" spans="1:19">
      <c r="B110" s="18"/>
      <c r="C110" s="18"/>
      <c r="F110" s="1" t="s">
        <v>31</v>
      </c>
      <c r="G110" s="1">
        <v>34.700000000000003</v>
      </c>
      <c r="H110" s="1">
        <v>6.4</v>
      </c>
      <c r="I110" s="1">
        <v>22.4</v>
      </c>
      <c r="J110" s="1">
        <v>7.7</v>
      </c>
      <c r="K110" s="1">
        <v>7.7</v>
      </c>
      <c r="L110" s="1">
        <v>2.6</v>
      </c>
      <c r="O110" s="20"/>
      <c r="P110" s="26" t="s">
        <v>98</v>
      </c>
      <c r="Q110" s="20"/>
      <c r="R110" s="20"/>
      <c r="S110" s="20"/>
    </row>
    <row r="111" spans="1:19">
      <c r="B111" s="18"/>
      <c r="C111" s="18"/>
      <c r="O111" s="20"/>
      <c r="P111" s="20"/>
      <c r="Q111" s="20"/>
      <c r="R111" s="20"/>
      <c r="S111" s="20"/>
    </row>
    <row r="112" spans="1:19" ht="16">
      <c r="A112" s="35" t="s">
        <v>49</v>
      </c>
      <c r="B112" s="36">
        <v>-4.0506000000000002</v>
      </c>
      <c r="C112" s="36">
        <v>-48.984299999999998</v>
      </c>
      <c r="D112" s="37">
        <v>1990</v>
      </c>
      <c r="E112" s="38">
        <v>9</v>
      </c>
      <c r="F112" s="1" t="s">
        <v>99</v>
      </c>
      <c r="G112" s="1">
        <v>2</v>
      </c>
      <c r="H112" s="1" t="s">
        <v>33</v>
      </c>
      <c r="I112" s="1">
        <v>83.7</v>
      </c>
      <c r="J112" s="1" t="s">
        <v>33</v>
      </c>
      <c r="K112" s="1">
        <v>1.6</v>
      </c>
      <c r="L112" s="1" t="s">
        <v>33</v>
      </c>
      <c r="M112" s="37">
        <v>2</v>
      </c>
      <c r="N112" s="1" t="s">
        <v>100</v>
      </c>
      <c r="O112" s="20" t="s">
        <v>14</v>
      </c>
      <c r="P112" s="20"/>
      <c r="Q112" s="20"/>
      <c r="R112" s="20"/>
      <c r="S112" s="20"/>
    </row>
    <row r="113" spans="1:19">
      <c r="B113" s="18"/>
      <c r="C113" s="18"/>
      <c r="F113" s="1" t="s">
        <v>18</v>
      </c>
      <c r="G113" s="1">
        <v>11.4</v>
      </c>
      <c r="H113" s="1" t="s">
        <v>33</v>
      </c>
      <c r="I113" s="1">
        <v>99.5</v>
      </c>
      <c r="J113" s="1" t="s">
        <v>33</v>
      </c>
      <c r="K113" s="1">
        <v>11.3</v>
      </c>
      <c r="L113" s="1" t="s">
        <v>33</v>
      </c>
      <c r="O113" s="20"/>
      <c r="P113" s="20"/>
      <c r="Q113" s="20"/>
      <c r="R113" s="20"/>
      <c r="S113" s="20"/>
    </row>
    <row r="114" spans="1:19">
      <c r="B114" s="18">
        <v>-4.0541999999999998</v>
      </c>
      <c r="C114" s="18">
        <v>-49.004199999999997</v>
      </c>
      <c r="F114" s="1" t="s">
        <v>52</v>
      </c>
      <c r="G114" s="1">
        <v>0.7</v>
      </c>
      <c r="H114" s="1" t="s">
        <v>33</v>
      </c>
      <c r="I114" s="1">
        <v>100</v>
      </c>
      <c r="J114" s="1" t="s">
        <v>33</v>
      </c>
      <c r="K114" s="1">
        <v>0.7</v>
      </c>
      <c r="L114" s="1" t="s">
        <v>33</v>
      </c>
      <c r="O114" s="20"/>
      <c r="P114" s="20"/>
      <c r="Q114" s="20"/>
      <c r="R114" s="20"/>
      <c r="S114" s="20"/>
    </row>
    <row r="115" spans="1:19">
      <c r="B115" s="18"/>
      <c r="C115" s="18"/>
      <c r="F115" s="1" t="s">
        <v>101</v>
      </c>
      <c r="G115" s="1">
        <v>2.9</v>
      </c>
      <c r="H115" s="1" t="s">
        <v>33</v>
      </c>
      <c r="I115" s="1">
        <v>83.6</v>
      </c>
      <c r="J115" s="1" t="s">
        <v>33</v>
      </c>
      <c r="K115" s="1">
        <v>2.4</v>
      </c>
      <c r="L115" s="1" t="s">
        <v>33</v>
      </c>
      <c r="O115" s="20"/>
      <c r="P115" s="20"/>
      <c r="Q115" s="20"/>
      <c r="R115" s="20"/>
      <c r="S115" s="20"/>
    </row>
    <row r="116" spans="1:19">
      <c r="B116" s="18"/>
      <c r="C116" s="18"/>
      <c r="F116" s="1" t="s">
        <v>27</v>
      </c>
      <c r="G116" s="1">
        <v>16.2</v>
      </c>
      <c r="H116" s="1" t="s">
        <v>33</v>
      </c>
      <c r="I116" s="1">
        <v>72.5</v>
      </c>
      <c r="J116" s="1" t="s">
        <v>33</v>
      </c>
      <c r="K116" s="1">
        <v>11.9</v>
      </c>
      <c r="L116" s="1" t="s">
        <v>33</v>
      </c>
      <c r="O116" s="20"/>
      <c r="P116" s="20"/>
      <c r="Q116" s="20"/>
      <c r="R116" s="20"/>
      <c r="S116" s="20"/>
    </row>
    <row r="117" spans="1:19">
      <c r="B117" s="18"/>
      <c r="C117" s="18"/>
      <c r="F117" s="1" t="s">
        <v>102</v>
      </c>
      <c r="G117" s="1">
        <v>22.6</v>
      </c>
      <c r="H117" s="1" t="s">
        <v>33</v>
      </c>
      <c r="I117" s="1">
        <v>41.2</v>
      </c>
      <c r="J117" s="1" t="s">
        <v>33</v>
      </c>
      <c r="K117" s="1">
        <v>10.6</v>
      </c>
      <c r="L117" s="1" t="s">
        <v>33</v>
      </c>
      <c r="O117" s="20"/>
      <c r="P117" s="20"/>
      <c r="Q117" s="20"/>
      <c r="R117" s="20"/>
      <c r="S117" s="20"/>
    </row>
    <row r="118" spans="1:19">
      <c r="B118" s="18"/>
      <c r="C118" s="18"/>
      <c r="F118" s="1" t="s">
        <v>103</v>
      </c>
      <c r="G118" s="1">
        <v>59.9</v>
      </c>
      <c r="H118" s="1" t="s">
        <v>33</v>
      </c>
      <c r="I118" s="1">
        <v>26.8</v>
      </c>
      <c r="J118" s="1" t="s">
        <v>33</v>
      </c>
      <c r="K118" s="1">
        <v>15.9</v>
      </c>
      <c r="L118" s="1" t="s">
        <v>33</v>
      </c>
      <c r="O118" s="20"/>
      <c r="P118" s="20"/>
      <c r="Q118" s="20"/>
      <c r="R118" s="20"/>
      <c r="S118" s="20"/>
    </row>
    <row r="119" spans="1:19">
      <c r="B119" s="18"/>
      <c r="C119" s="18"/>
      <c r="F119" s="1" t="s">
        <v>104</v>
      </c>
      <c r="G119" s="1">
        <v>91.3</v>
      </c>
      <c r="H119" s="1" t="s">
        <v>33</v>
      </c>
      <c r="I119" s="1">
        <v>29.2</v>
      </c>
      <c r="J119" s="1" t="s">
        <v>33</v>
      </c>
      <c r="K119" s="1">
        <v>36.4</v>
      </c>
      <c r="L119" s="1" t="s">
        <v>33</v>
      </c>
      <c r="O119" s="20"/>
      <c r="P119" s="20"/>
      <c r="Q119" s="20"/>
      <c r="R119" s="20"/>
      <c r="S119" s="20"/>
    </row>
    <row r="120" spans="1:19">
      <c r="B120" s="18"/>
      <c r="C120" s="18"/>
      <c r="F120" s="1" t="s">
        <v>30</v>
      </c>
      <c r="G120" s="1">
        <v>192.9</v>
      </c>
      <c r="H120" s="1" t="s">
        <v>33</v>
      </c>
      <c r="I120" s="1">
        <v>43.2</v>
      </c>
      <c r="J120" s="1" t="s">
        <v>33</v>
      </c>
      <c r="K120" s="1">
        <v>88.5</v>
      </c>
      <c r="L120" s="1" t="s">
        <v>33</v>
      </c>
      <c r="O120" s="20"/>
      <c r="P120" s="20" t="s">
        <v>23</v>
      </c>
      <c r="Q120" s="20"/>
      <c r="R120" s="20"/>
      <c r="S120" s="20"/>
    </row>
    <row r="121" spans="1:19">
      <c r="B121" s="18"/>
      <c r="C121" s="18"/>
      <c r="F121" s="1" t="s">
        <v>31</v>
      </c>
      <c r="G121" s="1">
        <v>206.9</v>
      </c>
      <c r="H121" s="1" t="s">
        <v>33</v>
      </c>
      <c r="I121" s="1">
        <v>47.7</v>
      </c>
      <c r="J121" s="1" t="s">
        <v>33</v>
      </c>
      <c r="K121" s="1">
        <v>102.9</v>
      </c>
      <c r="L121" s="1" t="s">
        <v>33</v>
      </c>
      <c r="O121" s="20"/>
      <c r="P121" s="20"/>
      <c r="Q121" s="20"/>
      <c r="R121" s="20"/>
      <c r="S121" s="20"/>
    </row>
    <row r="122" spans="1:19" ht="16">
      <c r="A122" s="35" t="s">
        <v>105</v>
      </c>
      <c r="B122" s="36">
        <v>-2.3233333333333333</v>
      </c>
      <c r="C122" s="36">
        <v>-60.094999999999999</v>
      </c>
      <c r="D122" s="37">
        <v>1984</v>
      </c>
      <c r="E122" s="37">
        <v>10</v>
      </c>
      <c r="F122" s="1" t="s">
        <v>106</v>
      </c>
      <c r="G122" s="1">
        <v>201.3</v>
      </c>
      <c r="H122" s="1" t="s">
        <v>33</v>
      </c>
      <c r="I122" s="1">
        <v>20.9</v>
      </c>
      <c r="J122" s="1" t="s">
        <v>33</v>
      </c>
      <c r="K122" s="1">
        <v>42.100000000000023</v>
      </c>
      <c r="L122" s="1" t="s">
        <v>33</v>
      </c>
      <c r="M122" s="37">
        <v>2</v>
      </c>
      <c r="N122" s="1" t="s">
        <v>100</v>
      </c>
      <c r="O122" s="26" t="s">
        <v>107</v>
      </c>
      <c r="P122" s="20"/>
      <c r="Q122" s="20"/>
      <c r="R122" s="20"/>
      <c r="S122" s="20"/>
    </row>
    <row r="123" spans="1:19">
      <c r="B123" s="18"/>
      <c r="C123" s="18"/>
      <c r="F123" s="1" t="s">
        <v>108</v>
      </c>
      <c r="G123" s="1">
        <v>41.8</v>
      </c>
      <c r="H123" s="1" t="s">
        <v>33</v>
      </c>
      <c r="I123" s="1">
        <v>49.3</v>
      </c>
      <c r="K123" s="1">
        <v>20.599999999999998</v>
      </c>
      <c r="L123" s="1" t="s">
        <v>33</v>
      </c>
      <c r="O123" s="20"/>
      <c r="P123" s="20"/>
      <c r="Q123" s="20"/>
      <c r="R123" s="20"/>
      <c r="S123" s="20"/>
    </row>
    <row r="124" spans="1:19">
      <c r="B124" s="18"/>
      <c r="C124" s="18"/>
      <c r="F124" s="1" t="s">
        <v>109</v>
      </c>
      <c r="G124" s="1">
        <v>8.1</v>
      </c>
      <c r="H124" s="1" t="s">
        <v>33</v>
      </c>
      <c r="I124" s="1">
        <v>75.3</v>
      </c>
      <c r="K124" s="1">
        <v>6.1</v>
      </c>
      <c r="L124" s="1" t="s">
        <v>33</v>
      </c>
      <c r="O124" s="20"/>
      <c r="P124" s="20"/>
      <c r="Q124" s="20"/>
      <c r="R124" s="20"/>
      <c r="S124" s="20"/>
    </row>
    <row r="125" spans="1:19">
      <c r="B125" s="18"/>
      <c r="C125" s="18"/>
      <c r="F125" s="1" t="s">
        <v>41</v>
      </c>
      <c r="G125" s="1">
        <v>13.4</v>
      </c>
      <c r="H125" s="1" t="s">
        <v>33</v>
      </c>
      <c r="I125" s="1">
        <v>100</v>
      </c>
      <c r="K125" s="1">
        <v>13.4</v>
      </c>
      <c r="L125" s="1" t="s">
        <v>33</v>
      </c>
      <c r="O125" s="20"/>
      <c r="P125" s="20"/>
      <c r="Q125" s="20"/>
      <c r="R125" s="20"/>
      <c r="S125" s="20"/>
    </row>
    <row r="126" spans="1:19">
      <c r="B126" s="18"/>
      <c r="C126" s="18"/>
      <c r="F126" s="1" t="s">
        <v>31</v>
      </c>
      <c r="G126" s="1">
        <v>264.60000000000002</v>
      </c>
      <c r="H126" s="1" t="s">
        <v>33</v>
      </c>
      <c r="I126" s="1">
        <v>29.3</v>
      </c>
      <c r="K126" s="1">
        <v>77.400000000000034</v>
      </c>
      <c r="L126" s="1" t="s">
        <v>33</v>
      </c>
      <c r="O126" s="20"/>
      <c r="P126" s="20"/>
      <c r="Q126" s="20"/>
      <c r="R126" s="20"/>
      <c r="S126" s="20"/>
    </row>
    <row r="127" spans="1:19" ht="16">
      <c r="A127" s="35" t="s">
        <v>110</v>
      </c>
      <c r="B127" s="36">
        <v>-7.8949999999999996</v>
      </c>
      <c r="C127" s="36">
        <v>-38.290277777777774</v>
      </c>
      <c r="D127" s="37">
        <v>1989</v>
      </c>
      <c r="E127" s="37">
        <v>9</v>
      </c>
      <c r="F127" s="1" t="s">
        <v>18</v>
      </c>
      <c r="G127" s="1">
        <v>3.8</v>
      </c>
      <c r="H127" s="1">
        <v>0.2</v>
      </c>
      <c r="I127" s="1">
        <v>98.3</v>
      </c>
      <c r="J127" s="1">
        <v>2.9</v>
      </c>
      <c r="K127" s="1">
        <v>3.7</v>
      </c>
      <c r="L127" s="1">
        <v>0.1</v>
      </c>
      <c r="M127" s="37">
        <v>2</v>
      </c>
      <c r="N127" s="1" t="s">
        <v>100</v>
      </c>
      <c r="O127" s="1" t="s">
        <v>14</v>
      </c>
      <c r="P127" s="20"/>
      <c r="Q127" s="20"/>
      <c r="R127" s="20"/>
    </row>
    <row r="128" spans="1:19">
      <c r="B128" s="18"/>
      <c r="C128" s="18"/>
      <c r="F128" s="1" t="s">
        <v>111</v>
      </c>
      <c r="G128" s="1">
        <v>6.8</v>
      </c>
      <c r="H128" s="1">
        <v>0.8</v>
      </c>
      <c r="I128" s="1">
        <v>95</v>
      </c>
      <c r="J128" s="1">
        <v>8.6</v>
      </c>
      <c r="K128" s="1">
        <v>6.5</v>
      </c>
      <c r="L128" s="1">
        <v>1.2</v>
      </c>
    </row>
    <row r="129" spans="1:18">
      <c r="B129" s="18"/>
      <c r="C129" s="18"/>
      <c r="F129" s="1" t="s">
        <v>101</v>
      </c>
      <c r="G129" s="1">
        <v>11.3</v>
      </c>
      <c r="H129" s="1">
        <v>1.3</v>
      </c>
      <c r="I129" s="1">
        <v>95</v>
      </c>
      <c r="J129" s="1">
        <v>8.6</v>
      </c>
      <c r="K129" s="1">
        <v>29</v>
      </c>
      <c r="L129" s="1">
        <v>31.9</v>
      </c>
    </row>
    <row r="130" spans="1:18">
      <c r="B130" s="18"/>
      <c r="C130" s="18"/>
      <c r="F130" s="1" t="s">
        <v>112</v>
      </c>
      <c r="G130" s="1">
        <v>25.7</v>
      </c>
      <c r="H130" s="1">
        <v>1.2</v>
      </c>
      <c r="I130" s="1">
        <v>91.1</v>
      </c>
      <c r="J130" s="1">
        <v>12.2</v>
      </c>
      <c r="K130" s="1">
        <v>23.3</v>
      </c>
      <c r="L130" s="1">
        <v>2.6</v>
      </c>
    </row>
    <row r="131" spans="1:18">
      <c r="B131" s="18"/>
      <c r="C131" s="18"/>
      <c r="F131" s="1" t="s">
        <v>113</v>
      </c>
      <c r="G131" s="1">
        <v>22.8</v>
      </c>
      <c r="H131" s="1">
        <v>3.3</v>
      </c>
      <c r="I131" s="1">
        <v>67.599999999999994</v>
      </c>
      <c r="J131" s="1">
        <v>19.5</v>
      </c>
      <c r="K131" s="1">
        <v>15.4</v>
      </c>
      <c r="L131" s="1">
        <v>5.0999999999999996</v>
      </c>
    </row>
    <row r="132" spans="1:18">
      <c r="B132" s="18"/>
      <c r="C132" s="18"/>
      <c r="F132" s="1" t="s">
        <v>114</v>
      </c>
      <c r="G132" s="1">
        <v>3.9</v>
      </c>
      <c r="H132" s="1">
        <v>2.4</v>
      </c>
      <c r="I132" s="1">
        <v>70.400000000000006</v>
      </c>
      <c r="J132" s="1">
        <v>19.100000000000001</v>
      </c>
      <c r="K132" s="1">
        <v>23.7</v>
      </c>
      <c r="L132" s="1">
        <v>36.299999999999997</v>
      </c>
    </row>
    <row r="133" spans="1:18">
      <c r="B133" s="18"/>
      <c r="C133" s="18"/>
      <c r="F133" s="1" t="s">
        <v>30</v>
      </c>
      <c r="G133" s="1">
        <v>63.3</v>
      </c>
      <c r="H133" s="1">
        <v>0.5</v>
      </c>
      <c r="I133" s="1">
        <v>84</v>
      </c>
      <c r="J133" s="1">
        <v>10.9</v>
      </c>
      <c r="K133" s="1">
        <v>53.1</v>
      </c>
      <c r="L133" s="1">
        <v>6.8</v>
      </c>
      <c r="P133" s="20" t="s">
        <v>23</v>
      </c>
    </row>
    <row r="134" spans="1:18">
      <c r="B134" s="18"/>
      <c r="C134" s="18"/>
      <c r="F134" s="1" t="s">
        <v>31</v>
      </c>
      <c r="G134" s="1">
        <v>73.8</v>
      </c>
      <c r="H134" s="1">
        <v>0.2</v>
      </c>
      <c r="I134" s="1">
        <v>86.9</v>
      </c>
      <c r="J134" s="1">
        <v>8.6</v>
      </c>
      <c r="K134" s="1">
        <v>64.2</v>
      </c>
      <c r="L134" s="1">
        <v>6.4</v>
      </c>
    </row>
    <row r="135" spans="1:18" ht="16">
      <c r="A135" s="39" t="s">
        <v>115</v>
      </c>
      <c r="B135" s="40">
        <v>-4.01</v>
      </c>
      <c r="C135" s="40">
        <v>-49.006999999999998</v>
      </c>
      <c r="D135" s="37">
        <v>1990</v>
      </c>
      <c r="E135" s="37">
        <v>9</v>
      </c>
      <c r="F135" s="1" t="s">
        <v>18</v>
      </c>
      <c r="G135" s="1">
        <v>14</v>
      </c>
      <c r="H135" s="1" t="s">
        <v>33</v>
      </c>
      <c r="I135" s="1">
        <v>99.7</v>
      </c>
      <c r="J135" s="1" t="s">
        <v>33</v>
      </c>
      <c r="K135" s="1">
        <v>14</v>
      </c>
      <c r="L135" s="1" t="s">
        <v>33</v>
      </c>
      <c r="M135" s="37">
        <v>2</v>
      </c>
      <c r="N135" s="1" t="s">
        <v>100</v>
      </c>
      <c r="O135" s="1" t="s">
        <v>14</v>
      </c>
      <c r="P135" s="20"/>
      <c r="Q135" s="20"/>
      <c r="R135" s="20"/>
    </row>
    <row r="136" spans="1:18">
      <c r="B136" s="18"/>
      <c r="C136" s="18"/>
      <c r="F136" s="1" t="s">
        <v>116</v>
      </c>
      <c r="G136" s="1" t="s">
        <v>33</v>
      </c>
      <c r="H136" s="1" t="s">
        <v>33</v>
      </c>
      <c r="I136" s="1" t="s">
        <v>33</v>
      </c>
      <c r="J136" s="1" t="s">
        <v>33</v>
      </c>
      <c r="K136" s="1" t="s">
        <v>33</v>
      </c>
      <c r="L136" s="1" t="s">
        <v>33</v>
      </c>
    </row>
    <row r="137" spans="1:18">
      <c r="B137" s="18">
        <v>-4.05</v>
      </c>
      <c r="C137" s="18">
        <v>-49</v>
      </c>
      <c r="F137" s="1" t="s">
        <v>117</v>
      </c>
      <c r="G137" s="1">
        <v>14</v>
      </c>
      <c r="H137" s="1" t="s">
        <v>33</v>
      </c>
      <c r="I137" s="1">
        <v>99.7</v>
      </c>
      <c r="J137" s="1" t="s">
        <v>33</v>
      </c>
      <c r="K137" s="1">
        <v>14</v>
      </c>
      <c r="L137" s="1" t="s">
        <v>33</v>
      </c>
      <c r="P137" s="1" t="s">
        <v>23</v>
      </c>
    </row>
    <row r="138" spans="1:18">
      <c r="B138" s="18"/>
      <c r="C138" s="18"/>
      <c r="F138" s="1" t="s">
        <v>24</v>
      </c>
      <c r="G138" s="1">
        <v>0.8</v>
      </c>
      <c r="H138" s="1" t="s">
        <v>33</v>
      </c>
      <c r="I138" s="1">
        <v>100</v>
      </c>
      <c r="J138" s="1" t="s">
        <v>33</v>
      </c>
      <c r="K138" s="1">
        <v>0.8</v>
      </c>
      <c r="L138" s="1" t="s">
        <v>33</v>
      </c>
    </row>
    <row r="139" spans="1:18">
      <c r="B139" s="18"/>
      <c r="C139" s="18"/>
      <c r="F139" s="1" t="s">
        <v>99</v>
      </c>
      <c r="G139" s="1">
        <v>3.9</v>
      </c>
      <c r="H139" s="1" t="s">
        <v>33</v>
      </c>
      <c r="I139" s="1">
        <v>94.7</v>
      </c>
      <c r="J139" s="1" t="s">
        <v>33</v>
      </c>
      <c r="K139" s="1">
        <v>3.7</v>
      </c>
      <c r="L139" s="1" t="s">
        <v>33</v>
      </c>
    </row>
    <row r="140" spans="1:18">
      <c r="B140" s="18"/>
      <c r="C140" s="18"/>
      <c r="F140" s="1" t="s">
        <v>54</v>
      </c>
      <c r="G140" s="1">
        <v>3.3</v>
      </c>
      <c r="H140" s="1" t="s">
        <v>33</v>
      </c>
      <c r="I140" s="1">
        <v>94.1</v>
      </c>
      <c r="J140" s="1" t="s">
        <v>33</v>
      </c>
      <c r="K140" s="1">
        <v>3.1</v>
      </c>
      <c r="L140" s="1" t="s">
        <v>33</v>
      </c>
    </row>
    <row r="141" spans="1:18">
      <c r="B141" s="18"/>
      <c r="C141" s="18"/>
      <c r="F141" s="1" t="s">
        <v>63</v>
      </c>
      <c r="G141" s="1">
        <v>18</v>
      </c>
      <c r="H141" s="1" t="s">
        <v>33</v>
      </c>
      <c r="I141" s="1">
        <v>85</v>
      </c>
      <c r="J141" s="1" t="s">
        <v>33</v>
      </c>
      <c r="K141" s="1">
        <v>15.3</v>
      </c>
      <c r="L141" s="1" t="s">
        <v>33</v>
      </c>
    </row>
    <row r="142" spans="1:18">
      <c r="B142" s="18"/>
      <c r="C142" s="18"/>
      <c r="F142" s="1" t="s">
        <v>118</v>
      </c>
      <c r="G142" s="1">
        <v>32.299999999999997</v>
      </c>
      <c r="H142" s="1" t="s">
        <v>33</v>
      </c>
      <c r="I142" s="1">
        <v>62.5</v>
      </c>
      <c r="J142" s="1" t="s">
        <v>33</v>
      </c>
      <c r="K142" s="1">
        <v>20.2</v>
      </c>
      <c r="L142" s="1" t="s">
        <v>33</v>
      </c>
    </row>
    <row r="143" spans="1:18">
      <c r="B143" s="18"/>
      <c r="C143" s="18"/>
      <c r="F143" s="1" t="s">
        <v>119</v>
      </c>
      <c r="G143" s="1">
        <v>53</v>
      </c>
      <c r="H143" s="1" t="s">
        <v>33</v>
      </c>
      <c r="I143" s="1">
        <v>25.3</v>
      </c>
      <c r="J143" s="1" t="s">
        <v>33</v>
      </c>
      <c r="K143" s="1">
        <v>13.4</v>
      </c>
      <c r="L143" s="1" t="s">
        <v>33</v>
      </c>
    </row>
    <row r="144" spans="1:18">
      <c r="B144" s="18"/>
      <c r="C144" s="18"/>
      <c r="F144" s="1" t="s">
        <v>120</v>
      </c>
      <c r="G144" s="1">
        <v>3.6</v>
      </c>
      <c r="H144" s="1" t="s">
        <v>33</v>
      </c>
      <c r="I144" s="1">
        <v>100</v>
      </c>
      <c r="J144" s="1" t="s">
        <v>33</v>
      </c>
      <c r="K144" s="1">
        <v>3.6</v>
      </c>
      <c r="L144" s="1" t="s">
        <v>33</v>
      </c>
    </row>
    <row r="145" spans="1:18">
      <c r="B145" s="18"/>
      <c r="C145" s="18"/>
      <c r="F145" s="1" t="s">
        <v>121</v>
      </c>
      <c r="G145" s="1">
        <v>62.2</v>
      </c>
      <c r="H145" s="1" t="s">
        <v>33</v>
      </c>
      <c r="I145" s="1">
        <v>28.6</v>
      </c>
      <c r="J145" s="1" t="s">
        <v>33</v>
      </c>
      <c r="K145" s="1">
        <v>17.7</v>
      </c>
      <c r="L145" s="1" t="s">
        <v>33</v>
      </c>
      <c r="P145" s="20" t="s">
        <v>23</v>
      </c>
    </row>
    <row r="146" spans="1:18">
      <c r="B146" s="18"/>
      <c r="C146" s="18"/>
      <c r="F146" s="1" t="s">
        <v>122</v>
      </c>
      <c r="G146" s="1">
        <v>283.7</v>
      </c>
      <c r="H146" s="1" t="s">
        <v>33</v>
      </c>
      <c r="I146" s="1">
        <v>45.7</v>
      </c>
      <c r="J146" s="1" t="s">
        <v>33</v>
      </c>
      <c r="K146" s="1">
        <v>129.6</v>
      </c>
      <c r="L146" s="1" t="s">
        <v>33</v>
      </c>
    </row>
    <row r="147" spans="1:18">
      <c r="B147" s="18"/>
      <c r="C147" s="18"/>
      <c r="F147" s="1" t="s">
        <v>123</v>
      </c>
      <c r="G147" s="1">
        <v>19.5</v>
      </c>
      <c r="H147" s="1" t="s">
        <v>33</v>
      </c>
      <c r="I147" s="1">
        <v>100</v>
      </c>
      <c r="J147" s="1" t="s">
        <v>33</v>
      </c>
      <c r="K147" s="1">
        <v>19.5</v>
      </c>
      <c r="L147" s="1" t="s">
        <v>33</v>
      </c>
    </row>
    <row r="148" spans="1:18">
      <c r="B148" s="18"/>
      <c r="C148" s="18"/>
      <c r="F148" s="1" t="s">
        <v>124</v>
      </c>
      <c r="G148" s="1">
        <v>229.2</v>
      </c>
      <c r="H148" s="1" t="s">
        <v>33</v>
      </c>
      <c r="I148" s="1">
        <v>50.9</v>
      </c>
      <c r="J148" s="1" t="s">
        <v>33</v>
      </c>
      <c r="K148" s="1">
        <v>115.4</v>
      </c>
      <c r="L148" s="1" t="s">
        <v>33</v>
      </c>
      <c r="P148" s="20" t="s">
        <v>23</v>
      </c>
    </row>
    <row r="149" spans="1:18">
      <c r="B149" s="18"/>
      <c r="C149" s="18"/>
      <c r="F149" s="1" t="s">
        <v>125</v>
      </c>
      <c r="G149" s="1">
        <v>295</v>
      </c>
      <c r="H149" s="1" t="s">
        <v>33</v>
      </c>
      <c r="I149" s="1">
        <v>35.5</v>
      </c>
      <c r="J149" s="1" t="s">
        <v>33</v>
      </c>
      <c r="K149" s="1">
        <v>121.7</v>
      </c>
      <c r="L149" s="1" t="s">
        <v>33</v>
      </c>
      <c r="P149" s="20" t="s">
        <v>23</v>
      </c>
    </row>
    <row r="150" spans="1:18">
      <c r="B150" s="18"/>
      <c r="C150" s="18"/>
      <c r="F150" s="1" t="s">
        <v>31</v>
      </c>
      <c r="G150" s="1">
        <v>363.5</v>
      </c>
      <c r="H150" s="1" t="s">
        <v>33</v>
      </c>
      <c r="I150" s="1">
        <v>52.3</v>
      </c>
      <c r="J150" s="1" t="s">
        <v>33</v>
      </c>
      <c r="K150" s="1">
        <v>190</v>
      </c>
      <c r="L150" s="1" t="s">
        <v>33</v>
      </c>
    </row>
    <row r="151" spans="1:18" ht="16">
      <c r="A151" s="39" t="s">
        <v>115</v>
      </c>
      <c r="B151" s="36">
        <v>-9.1999999999999993</v>
      </c>
      <c r="C151" s="36">
        <v>-60.1</v>
      </c>
      <c r="D151" s="37">
        <v>1992</v>
      </c>
      <c r="E151" s="37">
        <v>9</v>
      </c>
      <c r="F151" s="1" t="s">
        <v>18</v>
      </c>
      <c r="G151" s="1">
        <v>11.4</v>
      </c>
      <c r="H151" s="1" t="s">
        <v>33</v>
      </c>
      <c r="I151" s="1">
        <v>98.7</v>
      </c>
      <c r="J151" s="1" t="s">
        <v>33</v>
      </c>
      <c r="K151" s="1">
        <v>11.3</v>
      </c>
      <c r="L151" s="1" t="s">
        <v>33</v>
      </c>
      <c r="M151" s="37">
        <v>2</v>
      </c>
      <c r="N151" s="1" t="s">
        <v>100</v>
      </c>
      <c r="O151" s="1" t="s">
        <v>14</v>
      </c>
      <c r="P151" s="20"/>
      <c r="Q151" s="20"/>
      <c r="R151" s="20"/>
    </row>
    <row r="152" spans="1:18">
      <c r="B152" s="18"/>
      <c r="C152" s="18"/>
      <c r="F152" s="1" t="s">
        <v>116</v>
      </c>
      <c r="G152" s="1">
        <v>7.9</v>
      </c>
      <c r="H152" s="1" t="s">
        <v>33</v>
      </c>
      <c r="I152" s="1">
        <v>87</v>
      </c>
      <c r="J152" s="1" t="s">
        <v>33</v>
      </c>
      <c r="K152" s="1">
        <v>6.2</v>
      </c>
      <c r="L152" s="1" t="s">
        <v>33</v>
      </c>
      <c r="O152" s="1" t="s">
        <v>126</v>
      </c>
    </row>
    <row r="153" spans="1:18">
      <c r="B153" s="18"/>
      <c r="C153" s="18"/>
      <c r="F153" s="1" t="s">
        <v>117</v>
      </c>
      <c r="G153" s="1">
        <v>19.100000000000001</v>
      </c>
      <c r="H153" s="1" t="s">
        <v>33</v>
      </c>
      <c r="I153" s="1">
        <v>92.4</v>
      </c>
      <c r="J153" s="1" t="s">
        <v>33</v>
      </c>
      <c r="K153" s="1">
        <v>17.399999999999999</v>
      </c>
      <c r="L153" s="1" t="s">
        <v>33</v>
      </c>
      <c r="P153" s="1" t="s">
        <v>23</v>
      </c>
    </row>
    <row r="154" spans="1:18">
      <c r="B154" s="18"/>
      <c r="C154" s="18"/>
      <c r="F154" s="1" t="s">
        <v>24</v>
      </c>
      <c r="G154" s="1">
        <v>0.8</v>
      </c>
      <c r="H154" s="1" t="s">
        <v>33</v>
      </c>
      <c r="I154" s="1">
        <v>93.8</v>
      </c>
      <c r="J154" s="1" t="s">
        <v>33</v>
      </c>
      <c r="K154" s="1">
        <v>0.8</v>
      </c>
      <c r="L154" s="1" t="s">
        <v>33</v>
      </c>
    </row>
    <row r="155" spans="1:18">
      <c r="B155" s="18"/>
      <c r="C155" s="18"/>
      <c r="F155" s="1" t="s">
        <v>99</v>
      </c>
      <c r="G155" s="1">
        <v>7.7</v>
      </c>
      <c r="H155" s="1" t="s">
        <v>33</v>
      </c>
      <c r="I155" s="1">
        <v>98.7</v>
      </c>
      <c r="J155" s="1" t="s">
        <v>33</v>
      </c>
      <c r="K155" s="1">
        <v>7.6</v>
      </c>
      <c r="L155" s="1" t="s">
        <v>33</v>
      </c>
    </row>
    <row r="156" spans="1:18">
      <c r="B156" s="18"/>
      <c r="C156" s="18"/>
      <c r="F156" s="1" t="s">
        <v>54</v>
      </c>
      <c r="G156" s="1">
        <v>6.5</v>
      </c>
      <c r="H156" s="1" t="s">
        <v>33</v>
      </c>
      <c r="I156" s="1">
        <v>98.4</v>
      </c>
      <c r="J156" s="1" t="s">
        <v>33</v>
      </c>
      <c r="K156" s="1">
        <v>6.4</v>
      </c>
      <c r="L156" s="1" t="s">
        <v>33</v>
      </c>
    </row>
    <row r="157" spans="1:18">
      <c r="B157" s="18"/>
      <c r="C157" s="18"/>
      <c r="F157" s="1" t="s">
        <v>63</v>
      </c>
      <c r="G157" s="1">
        <v>17.899999999999999</v>
      </c>
      <c r="H157" s="1" t="s">
        <v>33</v>
      </c>
      <c r="I157" s="1">
        <v>93.7</v>
      </c>
      <c r="J157" s="1" t="s">
        <v>33</v>
      </c>
      <c r="K157" s="1">
        <v>16.8</v>
      </c>
      <c r="L157" s="1" t="s">
        <v>33</v>
      </c>
    </row>
    <row r="158" spans="1:18">
      <c r="B158" s="18"/>
      <c r="C158" s="18"/>
      <c r="F158" s="1" t="s">
        <v>118</v>
      </c>
      <c r="G158" s="1">
        <v>45.3</v>
      </c>
      <c r="H158" s="1" t="s">
        <v>33</v>
      </c>
      <c r="I158" s="1">
        <v>77.599999999999994</v>
      </c>
      <c r="J158" s="1" t="s">
        <v>33</v>
      </c>
      <c r="K158" s="1">
        <v>35.9</v>
      </c>
      <c r="L158" s="1" t="s">
        <v>33</v>
      </c>
    </row>
    <row r="159" spans="1:18">
      <c r="B159" s="18"/>
      <c r="C159" s="18"/>
      <c r="F159" s="1" t="s">
        <v>119</v>
      </c>
      <c r="G159" s="1">
        <v>79.5</v>
      </c>
      <c r="H159" s="1" t="s">
        <v>33</v>
      </c>
      <c r="I159" s="1">
        <v>41</v>
      </c>
      <c r="J159" s="1" t="s">
        <v>33</v>
      </c>
      <c r="K159" s="1">
        <v>34.1</v>
      </c>
      <c r="L159" s="1" t="s">
        <v>33</v>
      </c>
    </row>
    <row r="160" spans="1:18">
      <c r="B160" s="18"/>
      <c r="C160" s="18"/>
      <c r="F160" s="1" t="s">
        <v>120</v>
      </c>
      <c r="G160" s="1">
        <v>4.2</v>
      </c>
      <c r="H160" s="1" t="s">
        <v>33</v>
      </c>
      <c r="I160" s="1">
        <v>78.2</v>
      </c>
      <c r="J160" s="1" t="s">
        <v>33</v>
      </c>
      <c r="K160" s="1">
        <v>3.3</v>
      </c>
      <c r="L160" s="1" t="s">
        <v>33</v>
      </c>
    </row>
    <row r="161" spans="1:18">
      <c r="B161" s="18"/>
      <c r="C161" s="18"/>
      <c r="F161" s="1" t="s">
        <v>121</v>
      </c>
      <c r="G161" s="1">
        <v>83.6</v>
      </c>
      <c r="H161" s="1" t="s">
        <v>33</v>
      </c>
      <c r="I161" s="1">
        <v>43.4</v>
      </c>
      <c r="J161" s="1" t="s">
        <v>33</v>
      </c>
      <c r="K161" s="1">
        <v>37.5</v>
      </c>
      <c r="L161" s="1" t="s">
        <v>33</v>
      </c>
      <c r="P161" s="20" t="s">
        <v>23</v>
      </c>
    </row>
    <row r="162" spans="1:18">
      <c r="B162" s="18"/>
      <c r="C162" s="18"/>
      <c r="F162" s="1" t="s">
        <v>122</v>
      </c>
      <c r="G162" s="1">
        <v>134.6</v>
      </c>
      <c r="H162" s="1" t="s">
        <v>33</v>
      </c>
      <c r="I162" s="1">
        <v>27.1</v>
      </c>
      <c r="J162" s="1" t="s">
        <v>33</v>
      </c>
      <c r="K162" s="1">
        <v>37.4</v>
      </c>
      <c r="L162" s="1" t="s">
        <v>33</v>
      </c>
    </row>
    <row r="163" spans="1:18">
      <c r="B163" s="18"/>
      <c r="C163" s="18"/>
      <c r="F163" s="1" t="s">
        <v>123</v>
      </c>
      <c r="G163" s="1">
        <v>10.7</v>
      </c>
      <c r="H163" s="1" t="s">
        <v>33</v>
      </c>
      <c r="I163" s="1">
        <v>65.599999999999994</v>
      </c>
      <c r="J163" s="1" t="s">
        <v>33</v>
      </c>
      <c r="K163" s="1">
        <v>6.1</v>
      </c>
      <c r="L163" s="1" t="s">
        <v>33</v>
      </c>
    </row>
    <row r="164" spans="1:18">
      <c r="B164" s="18"/>
      <c r="C164" s="18"/>
      <c r="F164" s="1" t="s">
        <v>124</v>
      </c>
      <c r="G164" s="1">
        <v>145.30000000000001</v>
      </c>
      <c r="H164" s="1" t="s">
        <v>33</v>
      </c>
      <c r="I164" s="1">
        <v>29.4</v>
      </c>
      <c r="J164" s="1" t="s">
        <v>33</v>
      </c>
      <c r="K164" s="1">
        <v>43.5</v>
      </c>
      <c r="L164" s="1" t="s">
        <v>33</v>
      </c>
      <c r="P164" s="20" t="s">
        <v>23</v>
      </c>
    </row>
    <row r="165" spans="1:18">
      <c r="B165" s="18"/>
      <c r="C165" s="18"/>
      <c r="F165" s="1" t="s">
        <v>125</v>
      </c>
      <c r="G165" s="1">
        <v>298.7</v>
      </c>
      <c r="H165" s="1" t="s">
        <v>33</v>
      </c>
      <c r="I165" s="1">
        <v>45.9</v>
      </c>
      <c r="J165" s="1" t="s">
        <v>33</v>
      </c>
      <c r="K165" s="1">
        <v>140.30000000000001</v>
      </c>
      <c r="L165" s="1" t="s">
        <v>33</v>
      </c>
      <c r="P165" s="20" t="s">
        <v>23</v>
      </c>
    </row>
    <row r="166" spans="1:18">
      <c r="B166" s="18"/>
      <c r="C166" s="18"/>
      <c r="F166" s="1" t="s">
        <v>31</v>
      </c>
      <c r="G166" s="1">
        <v>325.7</v>
      </c>
      <c r="H166" s="1" t="s">
        <v>33</v>
      </c>
      <c r="I166" s="1">
        <v>50.1</v>
      </c>
      <c r="J166" s="1" t="s">
        <v>33</v>
      </c>
      <c r="K166" s="1">
        <v>165.5</v>
      </c>
      <c r="L166" s="1" t="s">
        <v>33</v>
      </c>
    </row>
    <row r="167" spans="1:18" ht="16">
      <c r="A167" s="35" t="s">
        <v>127</v>
      </c>
      <c r="B167" s="36">
        <v>-2.4830555555555556</v>
      </c>
      <c r="C167" s="36">
        <v>-59.945555555555551</v>
      </c>
      <c r="D167" s="37">
        <v>1991</v>
      </c>
      <c r="E167" s="37">
        <v>11</v>
      </c>
      <c r="F167" s="1" t="s">
        <v>128</v>
      </c>
      <c r="G167" s="1">
        <v>211.2</v>
      </c>
      <c r="H167" s="1" t="s">
        <v>33</v>
      </c>
      <c r="I167" s="1">
        <v>1.7</v>
      </c>
      <c r="J167" s="1" t="s">
        <v>33</v>
      </c>
      <c r="K167" s="1">
        <v>3.6</v>
      </c>
      <c r="L167" s="1" t="s">
        <v>33</v>
      </c>
      <c r="M167" s="37">
        <v>2</v>
      </c>
      <c r="N167" s="1" t="s">
        <v>100</v>
      </c>
      <c r="O167" s="1" t="s">
        <v>107</v>
      </c>
      <c r="P167" s="20"/>
      <c r="Q167" s="20"/>
      <c r="R167" s="20"/>
    </row>
    <row r="168" spans="1:18">
      <c r="B168" s="18"/>
      <c r="C168" s="18"/>
      <c r="F168" s="1" t="s">
        <v>129</v>
      </c>
      <c r="G168" s="1">
        <v>41.8</v>
      </c>
      <c r="H168" s="1" t="s">
        <v>33</v>
      </c>
      <c r="I168" s="1">
        <v>1</v>
      </c>
      <c r="J168" s="1" t="s">
        <v>33</v>
      </c>
      <c r="K168" s="1">
        <v>0.4</v>
      </c>
      <c r="L168" s="1" t="s">
        <v>33</v>
      </c>
    </row>
    <row r="169" spans="1:18">
      <c r="B169" s="18"/>
      <c r="C169" s="18"/>
      <c r="F169" s="1" t="s">
        <v>130</v>
      </c>
      <c r="G169" s="1">
        <v>80.8</v>
      </c>
      <c r="H169" s="1" t="s">
        <v>33</v>
      </c>
      <c r="I169" s="1">
        <v>1.9</v>
      </c>
      <c r="J169" s="1" t="s">
        <v>33</v>
      </c>
      <c r="K169" s="1">
        <v>1.5</v>
      </c>
      <c r="L169" s="1" t="s">
        <v>33</v>
      </c>
    </row>
    <row r="170" spans="1:18">
      <c r="B170" s="18"/>
      <c r="C170" s="18"/>
      <c r="F170" s="1" t="s">
        <v>131</v>
      </c>
      <c r="G170" s="1">
        <v>44.6</v>
      </c>
      <c r="H170" s="1" t="s">
        <v>33</v>
      </c>
      <c r="I170" s="1">
        <v>10.6</v>
      </c>
      <c r="J170" s="1" t="s">
        <v>33</v>
      </c>
      <c r="K170" s="1">
        <v>4.7</v>
      </c>
      <c r="L170" s="1" t="s">
        <v>33</v>
      </c>
    </row>
    <row r="171" spans="1:18">
      <c r="B171" s="18"/>
      <c r="C171" s="18"/>
      <c r="F171" s="1" t="s">
        <v>132</v>
      </c>
      <c r="G171" s="1">
        <v>0.5</v>
      </c>
      <c r="H171" s="1" t="s">
        <v>33</v>
      </c>
      <c r="I171" s="1">
        <v>0.1</v>
      </c>
      <c r="J171" s="1" t="s">
        <v>33</v>
      </c>
      <c r="K171" s="1">
        <v>0</v>
      </c>
      <c r="L171" s="1" t="s">
        <v>33</v>
      </c>
    </row>
    <row r="172" spans="1:18">
      <c r="B172" s="18"/>
      <c r="C172" s="18"/>
      <c r="F172" s="1" t="s">
        <v>133</v>
      </c>
      <c r="G172" s="1">
        <v>9.9</v>
      </c>
      <c r="H172" s="1" t="s">
        <v>33</v>
      </c>
      <c r="I172" s="1">
        <v>2.2999999999999998</v>
      </c>
      <c r="J172" s="1" t="s">
        <v>33</v>
      </c>
      <c r="K172" s="1">
        <v>0.2</v>
      </c>
      <c r="L172" s="1" t="s">
        <v>33</v>
      </c>
    </row>
    <row r="173" spans="1:18">
      <c r="B173" s="18"/>
      <c r="C173" s="18"/>
      <c r="F173" s="1" t="s">
        <v>41</v>
      </c>
      <c r="G173" s="1">
        <v>4.9000000000000004</v>
      </c>
      <c r="H173" s="1" t="s">
        <v>33</v>
      </c>
      <c r="I173" s="1">
        <v>1.2</v>
      </c>
      <c r="J173" s="1" t="s">
        <v>33</v>
      </c>
      <c r="K173" s="1">
        <v>0.1</v>
      </c>
      <c r="L173" s="1" t="s">
        <v>33</v>
      </c>
    </row>
    <row r="174" spans="1:18">
      <c r="B174" s="18"/>
      <c r="C174" s="18"/>
      <c r="F174" s="1" t="s">
        <v>18</v>
      </c>
      <c r="G174" s="1">
        <v>25.6</v>
      </c>
      <c r="H174" s="1" t="s">
        <v>33</v>
      </c>
      <c r="I174" s="1">
        <v>5</v>
      </c>
      <c r="J174" s="1" t="s">
        <v>33</v>
      </c>
      <c r="K174" s="1">
        <v>1.3</v>
      </c>
      <c r="L174" s="1" t="s">
        <v>33</v>
      </c>
    </row>
    <row r="175" spans="1:18">
      <c r="B175" s="18"/>
      <c r="C175" s="18"/>
      <c r="F175" s="1" t="s">
        <v>134</v>
      </c>
      <c r="G175" s="1">
        <v>5.6</v>
      </c>
      <c r="H175" s="1" t="s">
        <v>33</v>
      </c>
      <c r="I175" s="1">
        <v>1.3</v>
      </c>
      <c r="J175" s="1" t="s">
        <v>33</v>
      </c>
      <c r="K175" s="1">
        <v>0.1</v>
      </c>
      <c r="L175" s="1" t="s">
        <v>33</v>
      </c>
    </row>
    <row r="176" spans="1:18">
      <c r="B176" s="18"/>
      <c r="C176" s="18"/>
      <c r="F176" s="1" t="s">
        <v>31</v>
      </c>
      <c r="G176" s="1">
        <v>424.9</v>
      </c>
      <c r="H176" s="1" t="s">
        <v>33</v>
      </c>
      <c r="I176" s="41">
        <v>2.8</v>
      </c>
      <c r="J176" s="1" t="s">
        <v>33</v>
      </c>
      <c r="K176" s="41">
        <v>11.9</v>
      </c>
      <c r="L176" s="1" t="s">
        <v>33</v>
      </c>
      <c r="O176" s="42" t="s">
        <v>135</v>
      </c>
    </row>
    <row r="177" spans="1:18" ht="16">
      <c r="A177" s="35" t="s">
        <v>136</v>
      </c>
      <c r="B177" s="36">
        <v>-9.2171000000000003</v>
      </c>
      <c r="C177" s="36">
        <v>-63.113399999999999</v>
      </c>
      <c r="D177" s="37">
        <v>1995</v>
      </c>
      <c r="E177" s="37">
        <v>9</v>
      </c>
      <c r="F177" s="1" t="s">
        <v>18</v>
      </c>
      <c r="G177" s="1">
        <v>9.9</v>
      </c>
      <c r="H177" s="1">
        <v>3.6</v>
      </c>
      <c r="I177" s="1">
        <v>98</v>
      </c>
      <c r="J177" s="1">
        <v>2.9</v>
      </c>
      <c r="K177" s="1">
        <v>9.6</v>
      </c>
      <c r="L177" s="1">
        <v>3.3</v>
      </c>
      <c r="M177" s="37">
        <v>2</v>
      </c>
      <c r="N177" s="1" t="s">
        <v>100</v>
      </c>
      <c r="O177" s="1" t="s">
        <v>14</v>
      </c>
      <c r="P177" s="20"/>
      <c r="Q177" s="20"/>
      <c r="R177" s="20"/>
    </row>
    <row r="178" spans="1:18">
      <c r="B178" s="18"/>
      <c r="C178" s="18"/>
      <c r="F178" s="1" t="s">
        <v>137</v>
      </c>
      <c r="G178" s="1" t="s">
        <v>33</v>
      </c>
      <c r="H178" s="1" t="s">
        <v>33</v>
      </c>
      <c r="I178" s="1" t="s">
        <v>33</v>
      </c>
      <c r="J178" s="1" t="s">
        <v>33</v>
      </c>
      <c r="K178" s="1" t="s">
        <v>33</v>
      </c>
      <c r="L178" s="1" t="s">
        <v>33</v>
      </c>
    </row>
    <row r="179" spans="1:18">
      <c r="B179" s="18">
        <v>-9.1968999999999994</v>
      </c>
      <c r="C179" s="18">
        <v>-63.122799999999998</v>
      </c>
      <c r="F179" s="1" t="s">
        <v>77</v>
      </c>
      <c r="G179" s="1" t="s">
        <v>33</v>
      </c>
      <c r="H179" s="1" t="s">
        <v>33</v>
      </c>
      <c r="I179" s="1" t="s">
        <v>33</v>
      </c>
      <c r="J179" s="1" t="s">
        <v>33</v>
      </c>
      <c r="K179" s="1" t="s">
        <v>33</v>
      </c>
      <c r="L179" s="1" t="s">
        <v>33</v>
      </c>
    </row>
    <row r="180" spans="1:18">
      <c r="B180" s="18"/>
      <c r="C180" s="18"/>
      <c r="F180" s="1" t="s">
        <v>52</v>
      </c>
      <c r="G180" s="1">
        <v>0.4</v>
      </c>
      <c r="H180" s="1">
        <v>0.2</v>
      </c>
      <c r="I180" s="1">
        <v>90</v>
      </c>
      <c r="J180" s="1">
        <v>14.1</v>
      </c>
      <c r="K180" s="1">
        <v>0.3</v>
      </c>
      <c r="L180" s="1">
        <v>0.1</v>
      </c>
    </row>
    <row r="181" spans="1:18">
      <c r="B181" s="18"/>
      <c r="C181" s="18"/>
      <c r="F181" s="1" t="s">
        <v>116</v>
      </c>
      <c r="G181" s="1">
        <v>5.0999999999999996</v>
      </c>
      <c r="H181" s="1">
        <v>2.6</v>
      </c>
      <c r="I181" s="1">
        <v>100</v>
      </c>
      <c r="J181" s="1" t="s">
        <v>33</v>
      </c>
      <c r="K181" s="1">
        <v>5.0999999999999996</v>
      </c>
      <c r="L181" s="1">
        <v>2.6</v>
      </c>
    </row>
    <row r="182" spans="1:18">
      <c r="B182" s="18"/>
      <c r="C182" s="18"/>
      <c r="F182" s="1" t="s">
        <v>99</v>
      </c>
      <c r="G182" s="1">
        <v>8.4</v>
      </c>
      <c r="H182" s="1">
        <v>0.7</v>
      </c>
      <c r="I182" s="1">
        <v>91.9</v>
      </c>
      <c r="J182" s="1">
        <v>4.4000000000000004</v>
      </c>
      <c r="K182" s="1">
        <v>7.7</v>
      </c>
      <c r="L182" s="1">
        <v>0.3</v>
      </c>
    </row>
    <row r="183" spans="1:18">
      <c r="B183" s="18"/>
      <c r="C183" s="18"/>
      <c r="F183" s="1" t="s">
        <v>101</v>
      </c>
      <c r="G183" s="1">
        <v>4.7</v>
      </c>
      <c r="H183" s="1">
        <v>0.1</v>
      </c>
      <c r="I183" s="1">
        <v>92.4</v>
      </c>
      <c r="J183" s="1">
        <v>4.7</v>
      </c>
      <c r="K183" s="1">
        <v>4.3</v>
      </c>
      <c r="L183" s="1">
        <v>0.3</v>
      </c>
    </row>
    <row r="184" spans="1:18">
      <c r="B184" s="18"/>
      <c r="C184" s="18"/>
      <c r="F184" s="1" t="s">
        <v>112</v>
      </c>
      <c r="G184" s="1">
        <v>16.8</v>
      </c>
      <c r="H184" s="1">
        <v>1.6</v>
      </c>
      <c r="I184" s="1">
        <v>90.4</v>
      </c>
      <c r="J184" s="1" t="s">
        <v>33</v>
      </c>
      <c r="K184" s="1">
        <v>14.9</v>
      </c>
      <c r="L184" s="1">
        <v>1.1000000000000001</v>
      </c>
    </row>
    <row r="185" spans="1:18">
      <c r="B185" s="18"/>
      <c r="C185" s="18"/>
      <c r="F185" s="1" t="s">
        <v>113</v>
      </c>
      <c r="G185" s="1">
        <v>53.4</v>
      </c>
      <c r="H185" s="1">
        <v>9.1</v>
      </c>
      <c r="I185" s="1">
        <v>77.2</v>
      </c>
      <c r="J185" s="1">
        <v>3.9</v>
      </c>
      <c r="K185" s="1">
        <v>41.4</v>
      </c>
      <c r="L185" s="1">
        <v>9.1</v>
      </c>
    </row>
    <row r="186" spans="1:18">
      <c r="B186" s="18"/>
      <c r="C186" s="18"/>
      <c r="F186" s="1" t="s">
        <v>138</v>
      </c>
      <c r="G186" s="1">
        <v>78.599999999999994</v>
      </c>
      <c r="H186" s="1">
        <v>7.2</v>
      </c>
      <c r="I186" s="1">
        <v>26.9</v>
      </c>
      <c r="J186" s="1">
        <v>14.5</v>
      </c>
      <c r="K186" s="1">
        <v>21.7</v>
      </c>
      <c r="L186" s="1">
        <v>13.4</v>
      </c>
    </row>
    <row r="187" spans="1:18">
      <c r="B187" s="18"/>
      <c r="C187" s="18"/>
      <c r="F187" s="1" t="s">
        <v>139</v>
      </c>
      <c r="G187" s="1">
        <v>2.6</v>
      </c>
      <c r="H187" s="1">
        <v>0.6</v>
      </c>
      <c r="I187" s="1">
        <v>98.3</v>
      </c>
      <c r="J187" s="1">
        <v>2.4</v>
      </c>
      <c r="K187" s="1">
        <v>2.5</v>
      </c>
      <c r="L187" s="1">
        <v>0.6</v>
      </c>
    </row>
    <row r="188" spans="1:18">
      <c r="B188" s="18"/>
      <c r="C188" s="18"/>
      <c r="F188" s="1" t="s">
        <v>140</v>
      </c>
      <c r="G188" s="1">
        <v>185.5</v>
      </c>
      <c r="H188" s="1">
        <v>29.2</v>
      </c>
      <c r="I188" s="1">
        <v>36.4</v>
      </c>
      <c r="J188" s="1" t="s">
        <v>33</v>
      </c>
      <c r="K188" s="1">
        <v>74.5</v>
      </c>
      <c r="L188" s="1">
        <v>20.399999999999999</v>
      </c>
    </row>
    <row r="189" spans="1:18">
      <c r="B189" s="18"/>
      <c r="C189" s="18"/>
      <c r="F189" s="1" t="s">
        <v>141</v>
      </c>
      <c r="G189" s="1">
        <v>9.9</v>
      </c>
      <c r="H189" s="1">
        <v>13</v>
      </c>
      <c r="I189" s="1">
        <v>100</v>
      </c>
      <c r="J189" s="1" t="s">
        <v>33</v>
      </c>
      <c r="K189" s="1">
        <v>8.3000000000000007</v>
      </c>
      <c r="L189" s="1">
        <v>10.7</v>
      </c>
    </row>
    <row r="190" spans="1:18">
      <c r="B190" s="18"/>
      <c r="C190" s="18"/>
      <c r="F190" s="1" t="s">
        <v>142</v>
      </c>
      <c r="G190" s="1">
        <v>1.8</v>
      </c>
      <c r="H190" s="1">
        <v>1</v>
      </c>
      <c r="I190" s="1">
        <v>22.7</v>
      </c>
      <c r="J190" s="1">
        <v>32.1</v>
      </c>
      <c r="K190" s="1">
        <v>0.3</v>
      </c>
      <c r="L190" s="1">
        <v>0.4</v>
      </c>
    </row>
    <row r="191" spans="1:18">
      <c r="B191" s="18"/>
      <c r="C191" s="18"/>
      <c r="F191" s="1" t="s">
        <v>31</v>
      </c>
      <c r="G191" s="1">
        <v>376.8</v>
      </c>
      <c r="H191" s="1">
        <v>31.1</v>
      </c>
      <c r="I191" s="1">
        <v>50.4</v>
      </c>
      <c r="J191" s="1">
        <v>4.5</v>
      </c>
      <c r="K191" s="1">
        <v>190.5</v>
      </c>
      <c r="L191" s="1">
        <v>32.700000000000003</v>
      </c>
    </row>
    <row r="192" spans="1:18" ht="16">
      <c r="A192" s="35" t="s">
        <v>143</v>
      </c>
      <c r="B192" s="36">
        <v>-2.6166666666666667</v>
      </c>
      <c r="C192" s="36">
        <v>-60.166666666666664</v>
      </c>
      <c r="D192" s="37">
        <v>1995</v>
      </c>
      <c r="E192" s="37">
        <v>10</v>
      </c>
      <c r="F192" s="1" t="s">
        <v>144</v>
      </c>
      <c r="G192" s="1">
        <v>198.6</v>
      </c>
      <c r="H192" s="1" t="s">
        <v>33</v>
      </c>
      <c r="I192" s="1">
        <v>0.21</v>
      </c>
      <c r="J192" s="1" t="s">
        <v>33</v>
      </c>
      <c r="K192" s="1">
        <v>0.4</v>
      </c>
      <c r="L192" s="1" t="s">
        <v>33</v>
      </c>
      <c r="M192" s="37">
        <v>2</v>
      </c>
      <c r="N192" s="1" t="s">
        <v>100</v>
      </c>
      <c r="O192" s="1" t="s">
        <v>107</v>
      </c>
      <c r="P192" s="20"/>
      <c r="Q192" s="20"/>
      <c r="R192" s="20"/>
    </row>
    <row r="193" spans="1:18">
      <c r="B193" s="18"/>
      <c r="C193" s="18"/>
      <c r="F193" s="1" t="s">
        <v>145</v>
      </c>
      <c r="G193" s="1">
        <v>39.299999999999997</v>
      </c>
      <c r="H193" s="1" t="s">
        <v>33</v>
      </c>
      <c r="I193" s="1">
        <v>0.43</v>
      </c>
      <c r="J193" s="1" t="s">
        <v>33</v>
      </c>
      <c r="K193" s="1">
        <v>0.2</v>
      </c>
      <c r="L193" s="1" t="s">
        <v>33</v>
      </c>
    </row>
    <row r="194" spans="1:18">
      <c r="B194" s="18"/>
      <c r="C194" s="18"/>
      <c r="F194" s="1" t="s">
        <v>130</v>
      </c>
      <c r="G194" s="1">
        <v>76</v>
      </c>
      <c r="H194" s="1" t="s">
        <v>33</v>
      </c>
      <c r="I194" s="1">
        <v>0.83</v>
      </c>
      <c r="J194" s="1" t="s">
        <v>33</v>
      </c>
      <c r="K194" s="1">
        <v>0.6</v>
      </c>
      <c r="L194" s="1" t="s">
        <v>33</v>
      </c>
    </row>
    <row r="195" spans="1:18">
      <c r="B195" s="18"/>
      <c r="C195" s="18"/>
      <c r="F195" s="1" t="s">
        <v>146</v>
      </c>
      <c r="G195" s="1">
        <v>41.9</v>
      </c>
      <c r="H195" s="1" t="s">
        <v>33</v>
      </c>
      <c r="I195" s="1">
        <v>9.07</v>
      </c>
      <c r="J195" s="1" t="s">
        <v>33</v>
      </c>
      <c r="K195" s="1">
        <v>3.8</v>
      </c>
      <c r="L195" s="1" t="s">
        <v>33</v>
      </c>
    </row>
    <row r="196" spans="1:18">
      <c r="B196" s="18"/>
      <c r="C196" s="18"/>
      <c r="F196" s="1" t="s">
        <v>147</v>
      </c>
      <c r="G196" s="1">
        <v>9.3000000000000007</v>
      </c>
      <c r="H196" s="1" t="s">
        <v>33</v>
      </c>
      <c r="I196" s="1">
        <v>2.0099999999999998</v>
      </c>
      <c r="J196" s="1" t="s">
        <v>33</v>
      </c>
      <c r="K196" s="1">
        <v>0.2</v>
      </c>
      <c r="L196" s="1" t="s">
        <v>33</v>
      </c>
    </row>
    <row r="197" spans="1:18">
      <c r="B197" s="18"/>
      <c r="C197" s="18"/>
      <c r="F197" s="1" t="s">
        <v>41</v>
      </c>
      <c r="G197" s="1">
        <v>4.5999999999999996</v>
      </c>
      <c r="H197" s="1" t="s">
        <v>33</v>
      </c>
      <c r="I197" s="1">
        <v>1</v>
      </c>
      <c r="J197" s="1" t="s">
        <v>33</v>
      </c>
      <c r="K197" s="1">
        <v>0</v>
      </c>
      <c r="L197" s="1" t="s">
        <v>33</v>
      </c>
    </row>
    <row r="198" spans="1:18">
      <c r="B198" s="18"/>
      <c r="C198" s="18"/>
      <c r="F198" s="1" t="s">
        <v>18</v>
      </c>
      <c r="G198" s="1">
        <v>25.7</v>
      </c>
      <c r="H198" s="1" t="s">
        <v>33</v>
      </c>
      <c r="I198" s="1">
        <v>5.6</v>
      </c>
      <c r="J198" s="1" t="s">
        <v>33</v>
      </c>
      <c r="K198" s="1">
        <v>1.4</v>
      </c>
      <c r="L198" s="1" t="s">
        <v>33</v>
      </c>
    </row>
    <row r="199" spans="1:18">
      <c r="B199" s="18"/>
      <c r="C199" s="18"/>
      <c r="F199" s="1" t="s">
        <v>134</v>
      </c>
      <c r="G199" s="1">
        <v>5.6</v>
      </c>
      <c r="H199" s="1" t="s">
        <v>33</v>
      </c>
      <c r="I199" s="1">
        <v>1.21</v>
      </c>
      <c r="J199" s="1" t="s">
        <v>33</v>
      </c>
      <c r="K199" s="1">
        <v>0.1</v>
      </c>
      <c r="L199" s="1" t="s">
        <v>33</v>
      </c>
    </row>
    <row r="200" spans="1:18">
      <c r="B200" s="18"/>
      <c r="C200" s="18"/>
      <c r="F200" s="1" t="s">
        <v>148</v>
      </c>
      <c r="G200" s="1">
        <v>0.5</v>
      </c>
      <c r="H200" s="1" t="s">
        <v>33</v>
      </c>
      <c r="I200" s="1">
        <v>0.11</v>
      </c>
      <c r="J200" s="1" t="s">
        <v>33</v>
      </c>
      <c r="K200" s="1">
        <v>0</v>
      </c>
      <c r="L200" s="1" t="s">
        <v>33</v>
      </c>
    </row>
    <row r="201" spans="1:18">
      <c r="B201" s="18"/>
      <c r="C201" s="18"/>
      <c r="F201" s="1" t="s">
        <v>31</v>
      </c>
      <c r="G201" s="1">
        <v>401.5</v>
      </c>
      <c r="H201" s="1" t="s">
        <v>33</v>
      </c>
      <c r="I201" s="41">
        <v>1.67</v>
      </c>
      <c r="J201" s="1" t="s">
        <v>33</v>
      </c>
      <c r="K201" s="41">
        <v>6.7</v>
      </c>
      <c r="L201" s="1" t="s">
        <v>33</v>
      </c>
      <c r="O201" s="42" t="s">
        <v>135</v>
      </c>
    </row>
    <row r="202" spans="1:18" ht="16">
      <c r="A202" s="35" t="s">
        <v>149</v>
      </c>
      <c r="B202" s="36">
        <v>-10.170833333333333</v>
      </c>
      <c r="C202" s="36">
        <v>-60.82416666666667</v>
      </c>
      <c r="D202" s="37">
        <v>1995</v>
      </c>
      <c r="E202" s="37">
        <v>9</v>
      </c>
      <c r="F202" s="1" t="s">
        <v>150</v>
      </c>
      <c r="G202" s="1">
        <v>26.5</v>
      </c>
      <c r="H202" s="1">
        <v>3.8</v>
      </c>
      <c r="I202" s="1">
        <v>91.7</v>
      </c>
      <c r="J202" s="1" t="s">
        <v>33</v>
      </c>
      <c r="K202" s="1">
        <v>24.3</v>
      </c>
      <c r="L202" s="1" t="s">
        <v>33</v>
      </c>
      <c r="M202" s="37">
        <v>2</v>
      </c>
      <c r="N202" s="1" t="s">
        <v>100</v>
      </c>
      <c r="O202" s="31" t="s">
        <v>14</v>
      </c>
      <c r="P202" s="20"/>
      <c r="Q202" s="20"/>
      <c r="R202" s="20"/>
    </row>
    <row r="203" spans="1:18">
      <c r="B203" s="18"/>
      <c r="C203" s="18"/>
      <c r="F203" s="1" t="s">
        <v>151</v>
      </c>
      <c r="G203" s="1">
        <v>21.4</v>
      </c>
      <c r="H203" s="1">
        <v>3.4</v>
      </c>
      <c r="I203" s="1">
        <v>42.1</v>
      </c>
      <c r="J203" s="1" t="s">
        <v>33</v>
      </c>
      <c r="K203" s="1">
        <v>8.9999999999999982</v>
      </c>
      <c r="L203" s="1" t="s">
        <v>33</v>
      </c>
    </row>
    <row r="204" spans="1:18">
      <c r="B204" s="18"/>
      <c r="C204" s="18"/>
      <c r="F204" s="1" t="s">
        <v>152</v>
      </c>
      <c r="G204" s="1">
        <v>191.3</v>
      </c>
      <c r="H204" s="1">
        <v>24.8</v>
      </c>
      <c r="I204" s="1">
        <v>18.5</v>
      </c>
      <c r="J204" s="1" t="s">
        <v>33</v>
      </c>
      <c r="K204" s="1">
        <v>35.400000000000006</v>
      </c>
      <c r="L204" s="1" t="s">
        <v>33</v>
      </c>
    </row>
    <row r="205" spans="1:18">
      <c r="B205" s="18"/>
      <c r="C205" s="18"/>
      <c r="F205" s="1" t="s">
        <v>153</v>
      </c>
      <c r="G205" s="1">
        <v>10</v>
      </c>
      <c r="H205" s="1">
        <v>2.7</v>
      </c>
      <c r="I205" s="1">
        <v>89</v>
      </c>
      <c r="J205" s="1" t="s">
        <v>33</v>
      </c>
      <c r="K205" s="1">
        <v>8.9</v>
      </c>
      <c r="L205" s="1" t="s">
        <v>33</v>
      </c>
    </row>
    <row r="206" spans="1:18">
      <c r="B206" s="18"/>
      <c r="C206" s="18"/>
      <c r="F206" s="1" t="s">
        <v>154</v>
      </c>
      <c r="G206" s="1">
        <v>1.9</v>
      </c>
      <c r="H206" s="1">
        <v>0.5</v>
      </c>
      <c r="I206" s="1">
        <v>5.3</v>
      </c>
      <c r="J206" s="1" t="s">
        <v>33</v>
      </c>
      <c r="K206" s="1">
        <v>9.9999999999999867E-2</v>
      </c>
      <c r="L206" s="1" t="s">
        <v>33</v>
      </c>
    </row>
    <row r="207" spans="1:18">
      <c r="B207" s="18"/>
      <c r="C207" s="18"/>
      <c r="F207" s="1" t="s">
        <v>18</v>
      </c>
      <c r="G207" s="1">
        <v>24.1</v>
      </c>
      <c r="H207" s="1">
        <v>2.4</v>
      </c>
      <c r="I207" s="1">
        <v>95.9</v>
      </c>
      <c r="J207" s="1" t="s">
        <v>33</v>
      </c>
      <c r="K207" s="1">
        <v>23.1</v>
      </c>
      <c r="L207" s="1" t="s">
        <v>33</v>
      </c>
    </row>
    <row r="208" spans="1:18">
      <c r="B208" s="18"/>
      <c r="C208" s="18"/>
      <c r="F208" s="1" t="s">
        <v>155</v>
      </c>
      <c r="G208" s="1">
        <v>0.3</v>
      </c>
      <c r="H208" s="1">
        <v>0.1</v>
      </c>
      <c r="I208" s="1" t="s">
        <v>33</v>
      </c>
      <c r="J208" s="1" t="s">
        <v>33</v>
      </c>
      <c r="K208" s="1" t="s">
        <v>33</v>
      </c>
      <c r="L208" s="1" t="s">
        <v>33</v>
      </c>
    </row>
    <row r="209" spans="1:18">
      <c r="B209" s="18"/>
      <c r="C209" s="18"/>
      <c r="F209" s="1" t="s">
        <v>156</v>
      </c>
      <c r="G209" s="1">
        <v>8.6</v>
      </c>
      <c r="H209" s="1">
        <v>2.6</v>
      </c>
      <c r="I209" s="1">
        <v>17.399999999999999</v>
      </c>
      <c r="J209" s="1" t="s">
        <v>33</v>
      </c>
      <c r="K209" s="1">
        <v>1.5</v>
      </c>
      <c r="L209" s="1" t="s">
        <v>33</v>
      </c>
    </row>
    <row r="210" spans="1:18">
      <c r="B210" s="18"/>
      <c r="C210" s="18"/>
      <c r="F210" s="1" t="s">
        <v>157</v>
      </c>
      <c r="G210" s="1">
        <v>12.7</v>
      </c>
      <c r="H210" s="1">
        <v>3.4</v>
      </c>
      <c r="I210" s="1">
        <v>84.3</v>
      </c>
      <c r="J210" s="1" t="s">
        <v>33</v>
      </c>
      <c r="K210" s="1">
        <v>10.7</v>
      </c>
      <c r="L210" s="1" t="s">
        <v>33</v>
      </c>
    </row>
    <row r="211" spans="1:18">
      <c r="B211" s="18"/>
      <c r="C211" s="18"/>
      <c r="F211" s="1" t="s">
        <v>158</v>
      </c>
      <c r="G211" s="1">
        <v>9.6999999999999993</v>
      </c>
      <c r="H211" s="1">
        <v>4.9000000000000004</v>
      </c>
      <c r="I211" s="1">
        <v>99</v>
      </c>
      <c r="J211" s="1" t="s">
        <v>33</v>
      </c>
      <c r="K211" s="1">
        <v>9.6</v>
      </c>
      <c r="L211" s="1" t="s">
        <v>33</v>
      </c>
    </row>
    <row r="212" spans="1:18">
      <c r="B212" s="18"/>
      <c r="C212" s="18"/>
      <c r="F212" s="1" t="s">
        <v>31</v>
      </c>
      <c r="G212" s="1">
        <v>306.5</v>
      </c>
      <c r="H212" s="1">
        <v>48.6</v>
      </c>
      <c r="I212" s="1">
        <v>35.9</v>
      </c>
      <c r="J212" s="1" t="s">
        <v>33</v>
      </c>
      <c r="K212" s="1">
        <v>109.9</v>
      </c>
      <c r="L212" s="1" t="s">
        <v>33</v>
      </c>
    </row>
    <row r="213" spans="1:18" ht="16">
      <c r="A213" s="35" t="s">
        <v>159</v>
      </c>
      <c r="B213" s="36">
        <v>-3.3752</v>
      </c>
      <c r="C213" s="36">
        <v>-52.601599999999998</v>
      </c>
      <c r="D213" s="37" t="s">
        <v>33</v>
      </c>
      <c r="E213" s="37" t="s">
        <v>33</v>
      </c>
      <c r="F213" s="1" t="s">
        <v>152</v>
      </c>
      <c r="G213" s="1">
        <v>137.80000000000001</v>
      </c>
      <c r="H213" s="1" t="s">
        <v>33</v>
      </c>
      <c r="I213" s="1">
        <v>58.3</v>
      </c>
      <c r="J213" s="1" t="s">
        <v>33</v>
      </c>
      <c r="K213" s="1">
        <v>80.3</v>
      </c>
      <c r="L213" s="1" t="s">
        <v>33</v>
      </c>
      <c r="M213" s="37">
        <v>2</v>
      </c>
      <c r="N213" s="1" t="s">
        <v>100</v>
      </c>
      <c r="O213" s="31" t="s">
        <v>14</v>
      </c>
      <c r="P213" s="20"/>
      <c r="Q213" s="20"/>
      <c r="R213" s="20"/>
    </row>
    <row r="214" spans="1:18">
      <c r="B214" s="18"/>
      <c r="C214" s="18"/>
      <c r="F214" s="1" t="s">
        <v>151</v>
      </c>
      <c r="G214" s="1">
        <v>22.8</v>
      </c>
      <c r="H214" s="1" t="s">
        <v>33</v>
      </c>
      <c r="I214" s="1">
        <v>96.6</v>
      </c>
      <c r="J214" s="1" t="s">
        <v>33</v>
      </c>
      <c r="K214" s="1">
        <v>22</v>
      </c>
      <c r="L214" s="1" t="s">
        <v>33</v>
      </c>
    </row>
    <row r="215" spans="1:18">
      <c r="B215" s="18">
        <v>-3.3666999999999998</v>
      </c>
      <c r="C215" s="18">
        <v>-52.616700000000002</v>
      </c>
      <c r="F215" s="1" t="s">
        <v>160</v>
      </c>
      <c r="G215" s="1">
        <v>21.3</v>
      </c>
      <c r="H215" s="1" t="s">
        <v>33</v>
      </c>
      <c r="I215" s="1">
        <v>97.9</v>
      </c>
      <c r="J215" s="1" t="s">
        <v>33</v>
      </c>
      <c r="K215" s="1">
        <v>20.9</v>
      </c>
      <c r="L215" s="1" t="s">
        <v>33</v>
      </c>
    </row>
    <row r="216" spans="1:18">
      <c r="B216" s="18"/>
      <c r="C216" s="18"/>
      <c r="F216" s="1" t="s">
        <v>161</v>
      </c>
      <c r="G216" s="1">
        <v>0.2</v>
      </c>
      <c r="H216" s="1" t="s">
        <v>33</v>
      </c>
      <c r="I216" s="1">
        <v>100</v>
      </c>
      <c r="J216" s="1" t="s">
        <v>33</v>
      </c>
      <c r="K216" s="1">
        <v>0.2</v>
      </c>
      <c r="L216" s="1" t="s">
        <v>33</v>
      </c>
    </row>
    <row r="217" spans="1:18">
      <c r="B217" s="18"/>
      <c r="C217" s="18"/>
      <c r="F217" s="1" t="s">
        <v>154</v>
      </c>
      <c r="G217" s="1">
        <v>3.3</v>
      </c>
      <c r="H217" s="1" t="s">
        <v>33</v>
      </c>
      <c r="I217" s="1">
        <v>99.7</v>
      </c>
      <c r="J217" s="1" t="s">
        <v>33</v>
      </c>
      <c r="K217" s="1">
        <v>3.3</v>
      </c>
      <c r="L217" s="1" t="s">
        <v>33</v>
      </c>
    </row>
    <row r="218" spans="1:18">
      <c r="B218" s="18"/>
      <c r="C218" s="18"/>
      <c r="F218" s="1" t="s">
        <v>153</v>
      </c>
      <c r="G218" s="1">
        <v>28.7</v>
      </c>
      <c r="H218" s="1" t="s">
        <v>33</v>
      </c>
      <c r="I218" s="1">
        <v>97.4</v>
      </c>
      <c r="J218" s="1" t="s">
        <v>33</v>
      </c>
      <c r="K218" s="1">
        <v>28</v>
      </c>
      <c r="L218" s="1" t="s">
        <v>33</v>
      </c>
    </row>
    <row r="219" spans="1:18">
      <c r="B219" s="18"/>
      <c r="C219" s="18"/>
      <c r="F219" s="1" t="s">
        <v>162</v>
      </c>
      <c r="G219" s="1">
        <v>32.299999999999997</v>
      </c>
      <c r="H219" s="1" t="s">
        <v>33</v>
      </c>
      <c r="I219" s="1">
        <v>99.6</v>
      </c>
      <c r="J219" s="1" t="s">
        <v>33</v>
      </c>
      <c r="K219" s="1">
        <v>32.200000000000003</v>
      </c>
      <c r="L219" s="1" t="s">
        <v>33</v>
      </c>
    </row>
    <row r="220" spans="1:18">
      <c r="B220" s="18"/>
      <c r="C220" s="18"/>
      <c r="F220" s="1" t="s">
        <v>163</v>
      </c>
      <c r="G220" s="1">
        <v>2.4</v>
      </c>
      <c r="H220" s="1" t="s">
        <v>33</v>
      </c>
      <c r="I220" s="1">
        <v>99.7</v>
      </c>
      <c r="J220" s="1" t="s">
        <v>33</v>
      </c>
      <c r="K220" s="1">
        <v>2.4</v>
      </c>
      <c r="L220" s="1" t="s">
        <v>33</v>
      </c>
    </row>
    <row r="221" spans="1:18">
      <c r="B221" s="18"/>
      <c r="C221" s="18"/>
      <c r="F221" s="1" t="s">
        <v>164</v>
      </c>
      <c r="G221" s="1">
        <v>8.1999999999999993</v>
      </c>
      <c r="H221" s="1" t="s">
        <v>33</v>
      </c>
      <c r="I221" s="1">
        <v>96.4</v>
      </c>
      <c r="J221" s="1" t="s">
        <v>33</v>
      </c>
      <c r="K221" s="1">
        <v>7.9</v>
      </c>
      <c r="L221" s="1" t="s">
        <v>33</v>
      </c>
    </row>
    <row r="222" spans="1:18">
      <c r="B222" s="18"/>
      <c r="C222" s="18"/>
      <c r="F222" s="1" t="s">
        <v>165</v>
      </c>
      <c r="G222" s="1">
        <v>5.6</v>
      </c>
      <c r="H222" s="1" t="s">
        <v>33</v>
      </c>
      <c r="I222" s="1">
        <v>97.9</v>
      </c>
      <c r="J222" s="1" t="s">
        <v>33</v>
      </c>
      <c r="K222" s="1">
        <v>5.5</v>
      </c>
      <c r="L222" s="1" t="s">
        <v>33</v>
      </c>
    </row>
    <row r="223" spans="1:18">
      <c r="B223" s="18"/>
      <c r="C223" s="18"/>
      <c r="F223" s="1" t="s">
        <v>166</v>
      </c>
      <c r="G223" s="1">
        <v>0.01</v>
      </c>
      <c r="H223" s="1" t="s">
        <v>33</v>
      </c>
      <c r="I223" s="1">
        <v>99.7</v>
      </c>
      <c r="J223" s="1" t="s">
        <v>33</v>
      </c>
      <c r="K223" s="1">
        <v>0</v>
      </c>
      <c r="L223" s="1" t="s">
        <v>33</v>
      </c>
    </row>
    <row r="224" spans="1:18">
      <c r="B224" s="18"/>
      <c r="C224" s="18"/>
      <c r="F224" s="1" t="s">
        <v>31</v>
      </c>
      <c r="G224" s="1">
        <v>262.5</v>
      </c>
      <c r="H224" s="1" t="s">
        <v>33</v>
      </c>
      <c r="I224" s="1">
        <v>42</v>
      </c>
      <c r="J224" s="1" t="s">
        <v>33</v>
      </c>
      <c r="K224" s="1">
        <v>110.3</v>
      </c>
      <c r="L224" s="1" t="s">
        <v>33</v>
      </c>
    </row>
    <row r="225" spans="1:18" ht="16">
      <c r="A225" s="43" t="s">
        <v>167</v>
      </c>
      <c r="B225" s="36">
        <v>-2.4941</v>
      </c>
      <c r="C225" s="36">
        <v>-48.002200000000002</v>
      </c>
      <c r="D225" s="37">
        <v>1994</v>
      </c>
      <c r="E225" s="37">
        <v>10</v>
      </c>
      <c r="F225" s="1" t="s">
        <v>168</v>
      </c>
      <c r="G225" s="1">
        <v>7.8</v>
      </c>
      <c r="H225" s="1" t="s">
        <v>33</v>
      </c>
      <c r="I225" s="1">
        <v>61</v>
      </c>
      <c r="J225" s="1" t="s">
        <v>33</v>
      </c>
      <c r="K225" s="1">
        <v>4.8</v>
      </c>
      <c r="L225" s="1" t="s">
        <v>33</v>
      </c>
      <c r="M225" s="37">
        <v>2</v>
      </c>
      <c r="N225" s="1" t="s">
        <v>100</v>
      </c>
      <c r="O225" s="31" t="s">
        <v>107</v>
      </c>
      <c r="P225" s="20"/>
      <c r="Q225" s="20"/>
      <c r="R225" s="20"/>
    </row>
    <row r="226" spans="1:18">
      <c r="B226" s="18"/>
      <c r="C226" s="18"/>
      <c r="F226" s="1" t="s">
        <v>169</v>
      </c>
      <c r="G226" s="1">
        <v>0.3</v>
      </c>
      <c r="H226" s="1" t="s">
        <v>33</v>
      </c>
      <c r="I226" s="1">
        <v>83.4</v>
      </c>
      <c r="J226" s="1" t="s">
        <v>33</v>
      </c>
      <c r="K226" s="1">
        <v>0.3</v>
      </c>
      <c r="L226" s="1" t="s">
        <v>33</v>
      </c>
    </row>
    <row r="227" spans="1:18">
      <c r="B227" s="18">
        <v>-2.5</v>
      </c>
      <c r="C227" s="18">
        <v>-48.013300000000001</v>
      </c>
      <c r="F227" s="1" t="s">
        <v>170</v>
      </c>
      <c r="G227" s="1">
        <v>2.4</v>
      </c>
      <c r="H227" s="1" t="s">
        <v>33</v>
      </c>
      <c r="I227" s="1">
        <v>61</v>
      </c>
      <c r="J227" s="1" t="s">
        <v>33</v>
      </c>
      <c r="K227" s="1">
        <v>1.5</v>
      </c>
      <c r="L227" s="1" t="s">
        <v>33</v>
      </c>
    </row>
    <row r="228" spans="1:18">
      <c r="B228" s="18"/>
      <c r="C228" s="18"/>
      <c r="F228" s="1" t="s">
        <v>171</v>
      </c>
      <c r="G228" s="1">
        <v>0.03</v>
      </c>
      <c r="H228" s="1" t="s">
        <v>33</v>
      </c>
      <c r="I228" s="1">
        <v>61</v>
      </c>
      <c r="J228" s="1" t="s">
        <v>33</v>
      </c>
      <c r="K228" s="1">
        <v>0</v>
      </c>
      <c r="L228" s="1" t="s">
        <v>33</v>
      </c>
    </row>
    <row r="229" spans="1:18">
      <c r="B229" s="18"/>
      <c r="C229" s="18"/>
      <c r="F229" s="1" t="s">
        <v>172</v>
      </c>
      <c r="G229" s="1">
        <v>34.9</v>
      </c>
      <c r="H229" s="1" t="s">
        <v>33</v>
      </c>
      <c r="I229" s="1">
        <v>3.15</v>
      </c>
      <c r="J229" s="1" t="s">
        <v>33</v>
      </c>
      <c r="K229" s="1">
        <v>1.1000000000000001</v>
      </c>
      <c r="L229" s="1" t="s">
        <v>33</v>
      </c>
    </row>
    <row r="230" spans="1:18">
      <c r="B230" s="18"/>
      <c r="C230" s="18"/>
      <c r="F230" s="1" t="s">
        <v>173</v>
      </c>
      <c r="G230" s="1">
        <v>3.9</v>
      </c>
      <c r="H230" s="1" t="s">
        <v>33</v>
      </c>
      <c r="I230" s="1">
        <v>83.4</v>
      </c>
      <c r="J230" s="1" t="s">
        <v>33</v>
      </c>
      <c r="K230" s="1">
        <v>3.3</v>
      </c>
      <c r="L230" s="1" t="s">
        <v>33</v>
      </c>
    </row>
    <row r="231" spans="1:18">
      <c r="B231" s="18"/>
      <c r="C231" s="18"/>
      <c r="F231" s="1" t="s">
        <v>174</v>
      </c>
      <c r="G231" s="1">
        <v>5.5</v>
      </c>
      <c r="H231" s="1" t="s">
        <v>33</v>
      </c>
      <c r="I231" s="1">
        <v>61</v>
      </c>
      <c r="J231" s="1" t="s">
        <v>33</v>
      </c>
      <c r="K231" s="1">
        <v>3.4</v>
      </c>
      <c r="L231" s="1" t="s">
        <v>33</v>
      </c>
    </row>
    <row r="232" spans="1:18">
      <c r="B232" s="18"/>
      <c r="C232" s="18"/>
      <c r="F232" s="1" t="s">
        <v>175</v>
      </c>
      <c r="G232" s="1">
        <v>9.3000000000000007</v>
      </c>
      <c r="H232" s="1" t="s">
        <v>33</v>
      </c>
      <c r="I232" s="1">
        <v>3.15</v>
      </c>
      <c r="J232" s="1" t="s">
        <v>33</v>
      </c>
      <c r="K232" s="1">
        <v>0.3</v>
      </c>
      <c r="L232" s="1" t="s">
        <v>33</v>
      </c>
    </row>
    <row r="233" spans="1:18">
      <c r="B233" s="18"/>
      <c r="C233" s="18"/>
      <c r="F233" s="1" t="s">
        <v>176</v>
      </c>
      <c r="G233" s="1">
        <v>5</v>
      </c>
      <c r="H233" s="1" t="s">
        <v>33</v>
      </c>
      <c r="I233" s="1">
        <v>3.15</v>
      </c>
      <c r="J233" s="1" t="s">
        <v>33</v>
      </c>
      <c r="K233" s="1">
        <v>0.2</v>
      </c>
      <c r="L233" s="1" t="s">
        <v>33</v>
      </c>
    </row>
    <row r="234" spans="1:18">
      <c r="B234" s="18"/>
      <c r="C234" s="18"/>
      <c r="F234" s="1" t="s">
        <v>177</v>
      </c>
      <c r="G234" s="1">
        <v>60.4</v>
      </c>
      <c r="H234" s="1" t="s">
        <v>33</v>
      </c>
      <c r="I234" s="1">
        <v>1.1499999999999999</v>
      </c>
      <c r="J234" s="1" t="s">
        <v>33</v>
      </c>
      <c r="K234" s="1">
        <v>0.7</v>
      </c>
      <c r="L234" s="1" t="s">
        <v>33</v>
      </c>
    </row>
    <row r="235" spans="1:18">
      <c r="B235" s="18"/>
      <c r="C235" s="18"/>
      <c r="F235" s="1" t="s">
        <v>178</v>
      </c>
      <c r="G235" s="1">
        <v>3.6</v>
      </c>
      <c r="H235" s="1" t="s">
        <v>33</v>
      </c>
      <c r="I235" s="1">
        <v>83.4</v>
      </c>
      <c r="J235" s="1" t="s">
        <v>33</v>
      </c>
      <c r="K235" s="1">
        <v>3</v>
      </c>
      <c r="L235" s="1" t="s">
        <v>33</v>
      </c>
    </row>
    <row r="236" spans="1:18">
      <c r="B236" s="18"/>
      <c r="C236" s="18"/>
      <c r="F236" s="1" t="s">
        <v>179</v>
      </c>
      <c r="G236" s="1">
        <v>16.7</v>
      </c>
      <c r="H236" s="1" t="s">
        <v>33</v>
      </c>
      <c r="I236" s="1">
        <v>61</v>
      </c>
      <c r="J236" s="1" t="s">
        <v>33</v>
      </c>
      <c r="K236" s="1">
        <v>10.199999999999999</v>
      </c>
      <c r="L236" s="1" t="s">
        <v>33</v>
      </c>
    </row>
    <row r="237" spans="1:18">
      <c r="B237" s="18"/>
      <c r="C237" s="18"/>
      <c r="F237" s="1" t="s">
        <v>180</v>
      </c>
      <c r="G237" s="1">
        <v>28.4</v>
      </c>
      <c r="H237" s="1" t="s">
        <v>33</v>
      </c>
      <c r="I237" s="1">
        <v>3.15</v>
      </c>
      <c r="J237" s="1" t="s">
        <v>33</v>
      </c>
      <c r="K237" s="1">
        <v>0.9</v>
      </c>
      <c r="L237" s="1" t="s">
        <v>33</v>
      </c>
    </row>
    <row r="238" spans="1:18">
      <c r="B238" s="18"/>
      <c r="C238" s="18"/>
      <c r="F238" s="1" t="s">
        <v>181</v>
      </c>
      <c r="G238" s="1">
        <v>15</v>
      </c>
      <c r="H238" s="1" t="s">
        <v>33</v>
      </c>
      <c r="I238" s="1">
        <v>1.1499999999999999</v>
      </c>
      <c r="J238" s="1" t="s">
        <v>33</v>
      </c>
      <c r="K238" s="1">
        <v>0.2</v>
      </c>
      <c r="L238" s="1" t="s">
        <v>33</v>
      </c>
    </row>
    <row r="239" spans="1:18">
      <c r="B239" s="18"/>
      <c r="C239" s="18"/>
      <c r="F239" s="1" t="s">
        <v>18</v>
      </c>
      <c r="G239" s="1">
        <v>3.3</v>
      </c>
      <c r="H239" s="1" t="s">
        <v>33</v>
      </c>
      <c r="I239" s="1">
        <v>83.4</v>
      </c>
      <c r="J239" s="1" t="s">
        <v>33</v>
      </c>
      <c r="K239" s="1">
        <v>2.8</v>
      </c>
      <c r="L239" s="1" t="s">
        <v>33</v>
      </c>
    </row>
    <row r="240" spans="1:18">
      <c r="B240" s="18"/>
      <c r="C240" s="18"/>
      <c r="F240" s="1" t="s">
        <v>182</v>
      </c>
      <c r="G240" s="1">
        <v>13.4</v>
      </c>
      <c r="H240" s="1" t="s">
        <v>33</v>
      </c>
      <c r="I240" s="1">
        <v>61</v>
      </c>
      <c r="J240" s="1" t="s">
        <v>33</v>
      </c>
      <c r="K240" s="1">
        <v>8.1999999999999993</v>
      </c>
      <c r="L240" s="1" t="s">
        <v>33</v>
      </c>
    </row>
    <row r="241" spans="1:18">
      <c r="B241" s="18"/>
      <c r="C241" s="18"/>
      <c r="F241" s="1" t="s">
        <v>134</v>
      </c>
      <c r="G241" s="1">
        <v>4.3</v>
      </c>
      <c r="H241" s="1" t="s">
        <v>33</v>
      </c>
      <c r="I241" s="1">
        <v>61</v>
      </c>
      <c r="J241" s="1" t="s">
        <v>33</v>
      </c>
      <c r="K241" s="1">
        <v>2.6</v>
      </c>
      <c r="L241" s="1" t="s">
        <v>33</v>
      </c>
    </row>
    <row r="242" spans="1:18">
      <c r="B242" s="18"/>
      <c r="C242" s="18"/>
      <c r="F242" s="1" t="s">
        <v>31</v>
      </c>
      <c r="G242" s="1">
        <v>214.2</v>
      </c>
      <c r="H242" s="1" t="s">
        <v>33</v>
      </c>
      <c r="I242" s="1">
        <v>20.100000000000001</v>
      </c>
      <c r="J242" s="1" t="s">
        <v>33</v>
      </c>
      <c r="K242" s="1">
        <v>43.1</v>
      </c>
      <c r="L242" s="1" t="s">
        <v>33</v>
      </c>
    </row>
    <row r="243" spans="1:18" ht="16">
      <c r="A243" s="43" t="s">
        <v>183</v>
      </c>
      <c r="B243" s="36">
        <v>-4.7705000000000002</v>
      </c>
      <c r="C243" s="36">
        <v>-49.085900000000002</v>
      </c>
      <c r="D243" s="37">
        <v>1990</v>
      </c>
      <c r="E243" s="37">
        <v>9</v>
      </c>
      <c r="F243" s="1" t="s">
        <v>18</v>
      </c>
      <c r="G243" s="1">
        <v>11</v>
      </c>
      <c r="H243" s="1">
        <v>1.7</v>
      </c>
      <c r="I243" s="1">
        <v>99.1</v>
      </c>
      <c r="J243" s="1" t="s">
        <v>33</v>
      </c>
      <c r="K243" s="1">
        <v>10.9</v>
      </c>
      <c r="L243" s="1" t="s">
        <v>33</v>
      </c>
      <c r="M243" s="37">
        <v>2</v>
      </c>
      <c r="N243" s="1" t="s">
        <v>100</v>
      </c>
      <c r="O243" s="31" t="s">
        <v>14</v>
      </c>
      <c r="P243" s="20"/>
      <c r="Q243" s="20"/>
      <c r="R243" s="20"/>
    </row>
    <row r="244" spans="1:18">
      <c r="B244" s="18"/>
      <c r="C244" s="18"/>
      <c r="F244" s="1" t="s">
        <v>116</v>
      </c>
      <c r="G244" s="1" t="s">
        <v>33</v>
      </c>
      <c r="H244" s="1" t="s">
        <v>33</v>
      </c>
      <c r="I244" s="1" t="s">
        <v>33</v>
      </c>
      <c r="J244" s="1" t="s">
        <v>33</v>
      </c>
      <c r="K244" s="1" t="s">
        <v>33</v>
      </c>
      <c r="L244" s="1" t="s">
        <v>33</v>
      </c>
    </row>
    <row r="245" spans="1:18">
      <c r="B245" s="18">
        <v>-4.7832999999999997</v>
      </c>
      <c r="C245" s="18">
        <v>-49.069699999999997</v>
      </c>
      <c r="F245" s="1" t="s">
        <v>24</v>
      </c>
      <c r="G245" s="1">
        <v>0.2</v>
      </c>
      <c r="H245" s="1">
        <v>0.1</v>
      </c>
      <c r="I245" s="1">
        <v>100</v>
      </c>
      <c r="J245" s="1" t="s">
        <v>33</v>
      </c>
      <c r="K245" s="1">
        <v>0.2</v>
      </c>
      <c r="L245" s="1" t="s">
        <v>33</v>
      </c>
    </row>
    <row r="246" spans="1:18">
      <c r="B246" s="18"/>
      <c r="C246" s="18"/>
      <c r="F246" s="1" t="s">
        <v>99</v>
      </c>
      <c r="G246" s="1">
        <v>1.2</v>
      </c>
      <c r="H246" s="1">
        <v>0.3</v>
      </c>
      <c r="I246" s="1">
        <v>91.7</v>
      </c>
      <c r="J246" s="1" t="s">
        <v>33</v>
      </c>
      <c r="K246" s="1">
        <v>1.1000000000000001</v>
      </c>
      <c r="L246" s="1" t="s">
        <v>33</v>
      </c>
    </row>
    <row r="247" spans="1:18">
      <c r="B247" s="18"/>
      <c r="C247" s="18"/>
      <c r="F247" s="1" t="s">
        <v>184</v>
      </c>
      <c r="G247" s="1">
        <v>2.2999999999999998</v>
      </c>
      <c r="H247" s="1">
        <v>0.5</v>
      </c>
      <c r="I247" s="1">
        <v>91.3</v>
      </c>
      <c r="J247" s="1" t="s">
        <v>33</v>
      </c>
      <c r="K247" s="1">
        <v>2.1</v>
      </c>
      <c r="L247" s="1" t="s">
        <v>33</v>
      </c>
    </row>
    <row r="248" spans="1:18">
      <c r="B248" s="18"/>
      <c r="C248" s="18"/>
      <c r="F248" s="1" t="s">
        <v>63</v>
      </c>
      <c r="G248" s="1">
        <v>13.6</v>
      </c>
      <c r="H248" s="1">
        <v>2.4</v>
      </c>
      <c r="I248" s="1">
        <v>75.7</v>
      </c>
      <c r="J248" s="1" t="s">
        <v>33</v>
      </c>
      <c r="K248" s="1">
        <v>10.3</v>
      </c>
      <c r="L248" s="1" t="s">
        <v>33</v>
      </c>
    </row>
    <row r="249" spans="1:18">
      <c r="B249" s="18"/>
      <c r="C249" s="18"/>
      <c r="F249" s="1" t="s">
        <v>118</v>
      </c>
      <c r="G249" s="1">
        <v>13.6</v>
      </c>
      <c r="H249" s="1">
        <v>2.2999999999999998</v>
      </c>
      <c r="I249" s="1">
        <v>24.3</v>
      </c>
      <c r="J249" s="1" t="s">
        <v>33</v>
      </c>
      <c r="K249" s="1">
        <v>3.3</v>
      </c>
      <c r="L249" s="1" t="s">
        <v>33</v>
      </c>
    </row>
    <row r="250" spans="1:18">
      <c r="B250" s="18"/>
      <c r="C250" s="18"/>
      <c r="F250" s="1" t="s">
        <v>185</v>
      </c>
      <c r="G250" s="1" t="s">
        <v>33</v>
      </c>
      <c r="H250" s="1" t="s">
        <v>33</v>
      </c>
      <c r="I250" s="1" t="s">
        <v>33</v>
      </c>
      <c r="J250" s="1" t="s">
        <v>33</v>
      </c>
      <c r="K250" s="1" t="s">
        <v>33</v>
      </c>
      <c r="L250" s="1" t="s">
        <v>33</v>
      </c>
    </row>
    <row r="251" spans="1:18">
      <c r="B251" s="18"/>
      <c r="C251" s="18"/>
      <c r="F251" s="1" t="s">
        <v>186</v>
      </c>
      <c r="G251" s="1" t="s">
        <v>33</v>
      </c>
      <c r="H251" s="1" t="s">
        <v>33</v>
      </c>
      <c r="I251" s="1" t="s">
        <v>33</v>
      </c>
      <c r="J251" s="1" t="s">
        <v>33</v>
      </c>
      <c r="K251" s="1" t="s">
        <v>33</v>
      </c>
      <c r="L251" s="1" t="s">
        <v>33</v>
      </c>
    </row>
    <row r="252" spans="1:18">
      <c r="B252" s="18"/>
      <c r="C252" s="18"/>
      <c r="F252" s="1" t="s">
        <v>187</v>
      </c>
      <c r="G252" s="1">
        <v>52</v>
      </c>
      <c r="H252" s="1">
        <v>9</v>
      </c>
      <c r="I252" s="1">
        <v>28.7</v>
      </c>
      <c r="J252" s="1" t="s">
        <v>33</v>
      </c>
      <c r="K252" s="1">
        <v>14.9</v>
      </c>
      <c r="L252" s="1" t="s">
        <v>33</v>
      </c>
    </row>
    <row r="253" spans="1:18">
      <c r="B253" s="18"/>
      <c r="C253" s="18"/>
      <c r="F253" s="1" t="s">
        <v>188</v>
      </c>
      <c r="G253" s="1">
        <v>27.6</v>
      </c>
      <c r="H253" s="1">
        <v>13.3</v>
      </c>
      <c r="I253" s="1">
        <v>31.5</v>
      </c>
      <c r="J253" s="1" t="s">
        <v>33</v>
      </c>
      <c r="K253" s="1">
        <v>8.6999999999999993</v>
      </c>
      <c r="L253" s="1" t="s">
        <v>33</v>
      </c>
    </row>
    <row r="254" spans="1:18">
      <c r="B254" s="18"/>
      <c r="C254" s="18"/>
      <c r="F254" s="1" t="s">
        <v>189</v>
      </c>
      <c r="G254" s="1" t="s">
        <v>33</v>
      </c>
      <c r="H254" s="1" t="s">
        <v>33</v>
      </c>
      <c r="I254" s="1" t="s">
        <v>33</v>
      </c>
      <c r="J254" s="1" t="s">
        <v>33</v>
      </c>
      <c r="K254" s="1" t="s">
        <v>33</v>
      </c>
      <c r="L254" s="1" t="s">
        <v>33</v>
      </c>
    </row>
    <row r="255" spans="1:18">
      <c r="B255" s="18"/>
      <c r="C255" s="18"/>
      <c r="F255" s="1" t="s">
        <v>190</v>
      </c>
      <c r="G255" s="1" t="s">
        <v>33</v>
      </c>
      <c r="H255" s="1" t="s">
        <v>33</v>
      </c>
      <c r="I255" s="1" t="s">
        <v>33</v>
      </c>
      <c r="J255" s="1" t="s">
        <v>33</v>
      </c>
      <c r="K255" s="1" t="s">
        <v>33</v>
      </c>
      <c r="L255" s="1" t="s">
        <v>33</v>
      </c>
    </row>
    <row r="256" spans="1:18">
      <c r="B256" s="18"/>
      <c r="C256" s="18"/>
      <c r="F256" s="1" t="s">
        <v>125</v>
      </c>
      <c r="G256" s="1">
        <v>109</v>
      </c>
      <c r="H256" s="1">
        <v>16.899999999999999</v>
      </c>
      <c r="I256" s="1">
        <v>37.700000000000003</v>
      </c>
      <c r="J256" s="1" t="s">
        <v>33</v>
      </c>
      <c r="K256" s="1">
        <v>41.099999999999994</v>
      </c>
      <c r="L256" s="1" t="s">
        <v>33</v>
      </c>
      <c r="P256" s="20" t="s">
        <v>23</v>
      </c>
    </row>
    <row r="257" spans="1:18">
      <c r="B257" s="18"/>
      <c r="C257" s="18"/>
      <c r="F257" s="1" t="s">
        <v>191</v>
      </c>
      <c r="G257" s="1">
        <v>121.4</v>
      </c>
      <c r="H257" s="1">
        <v>16.8</v>
      </c>
      <c r="I257" s="1">
        <v>42.5</v>
      </c>
      <c r="J257" s="1" t="s">
        <v>33</v>
      </c>
      <c r="K257" s="1">
        <v>51.600000000000009</v>
      </c>
      <c r="L257" s="1" t="s">
        <v>33</v>
      </c>
    </row>
    <row r="258" spans="1:18" ht="16">
      <c r="A258" s="43" t="s">
        <v>183</v>
      </c>
      <c r="B258" s="36">
        <v>-4.3</v>
      </c>
      <c r="C258" s="36">
        <v>-49.033333333333331</v>
      </c>
      <c r="D258" s="37">
        <v>1991</v>
      </c>
      <c r="E258" s="37">
        <v>9</v>
      </c>
      <c r="F258" s="1" t="s">
        <v>18</v>
      </c>
      <c r="G258" s="1">
        <v>14.1</v>
      </c>
      <c r="H258" s="1">
        <v>1.1000000000000001</v>
      </c>
      <c r="I258" s="1">
        <v>100</v>
      </c>
      <c r="J258" s="1" t="s">
        <v>33</v>
      </c>
      <c r="K258" s="1">
        <v>14.1</v>
      </c>
      <c r="L258" s="1" t="s">
        <v>33</v>
      </c>
      <c r="M258" s="37">
        <v>2</v>
      </c>
      <c r="N258" s="1" t="s">
        <v>100</v>
      </c>
      <c r="O258" s="31" t="s">
        <v>14</v>
      </c>
      <c r="P258" s="20"/>
      <c r="Q258" s="20"/>
      <c r="R258" s="20"/>
    </row>
    <row r="259" spans="1:18">
      <c r="B259" s="18"/>
      <c r="C259" s="18"/>
      <c r="F259" s="1" t="s">
        <v>116</v>
      </c>
      <c r="G259" s="1" t="s">
        <v>33</v>
      </c>
      <c r="H259" s="1" t="s">
        <v>33</v>
      </c>
      <c r="I259" s="1" t="s">
        <v>33</v>
      </c>
      <c r="J259" s="1" t="s">
        <v>33</v>
      </c>
      <c r="K259" s="1" t="s">
        <v>33</v>
      </c>
      <c r="L259" s="1" t="s">
        <v>33</v>
      </c>
    </row>
    <row r="260" spans="1:18">
      <c r="B260" s="18"/>
      <c r="C260" s="18"/>
      <c r="F260" s="1" t="s">
        <v>24</v>
      </c>
      <c r="G260" s="1" t="s">
        <v>33</v>
      </c>
      <c r="H260" s="1" t="s">
        <v>33</v>
      </c>
      <c r="I260" s="1" t="s">
        <v>33</v>
      </c>
      <c r="J260" s="1" t="s">
        <v>33</v>
      </c>
      <c r="K260" s="1" t="s">
        <v>33</v>
      </c>
      <c r="L260" s="1" t="s">
        <v>33</v>
      </c>
    </row>
    <row r="261" spans="1:18">
      <c r="B261" s="18"/>
      <c r="C261" s="18"/>
      <c r="F261" s="1" t="s">
        <v>99</v>
      </c>
      <c r="G261" s="1">
        <v>4.5</v>
      </c>
      <c r="H261" s="1">
        <v>0.5</v>
      </c>
      <c r="I261" s="1">
        <v>100</v>
      </c>
      <c r="J261" s="1" t="s">
        <v>33</v>
      </c>
      <c r="K261" s="1">
        <v>4.5</v>
      </c>
      <c r="L261" s="1" t="s">
        <v>33</v>
      </c>
    </row>
    <row r="262" spans="1:18">
      <c r="B262" s="18"/>
      <c r="C262" s="18"/>
      <c r="F262" s="1" t="s">
        <v>184</v>
      </c>
      <c r="G262" s="1">
        <v>4.2</v>
      </c>
      <c r="H262" s="1">
        <v>0.5</v>
      </c>
      <c r="I262" s="1">
        <v>100</v>
      </c>
      <c r="J262" s="1" t="s">
        <v>33</v>
      </c>
      <c r="K262" s="1">
        <v>4.2</v>
      </c>
      <c r="L262" s="1" t="s">
        <v>33</v>
      </c>
    </row>
    <row r="263" spans="1:18">
      <c r="B263" s="18"/>
      <c r="C263" s="18"/>
      <c r="F263" s="1" t="s">
        <v>63</v>
      </c>
      <c r="G263" s="1">
        <v>14.1</v>
      </c>
      <c r="H263" s="1">
        <v>1.1000000000000001</v>
      </c>
      <c r="I263" s="1">
        <v>93.6</v>
      </c>
      <c r="J263" s="1" t="s">
        <v>33</v>
      </c>
      <c r="K263" s="1">
        <v>13.2</v>
      </c>
      <c r="L263" s="1" t="s">
        <v>33</v>
      </c>
    </row>
    <row r="264" spans="1:18">
      <c r="B264" s="18"/>
      <c r="C264" s="18"/>
      <c r="F264" s="1" t="s">
        <v>118</v>
      </c>
      <c r="G264" s="1">
        <v>9.8000000000000007</v>
      </c>
      <c r="H264" s="1">
        <v>0.8</v>
      </c>
      <c r="I264" s="1">
        <v>78.599999999999994</v>
      </c>
      <c r="J264" s="1" t="s">
        <v>33</v>
      </c>
      <c r="K264" s="1">
        <v>7.7</v>
      </c>
      <c r="L264" s="1" t="s">
        <v>33</v>
      </c>
    </row>
    <row r="265" spans="1:18">
      <c r="B265" s="18"/>
      <c r="C265" s="18"/>
      <c r="F265" s="1" t="s">
        <v>185</v>
      </c>
      <c r="G265" s="1" t="s">
        <v>33</v>
      </c>
      <c r="H265" s="1" t="s">
        <v>33</v>
      </c>
      <c r="I265" s="1" t="s">
        <v>33</v>
      </c>
      <c r="J265" s="1" t="s">
        <v>33</v>
      </c>
      <c r="K265" s="1" t="s">
        <v>33</v>
      </c>
      <c r="L265" s="1" t="s">
        <v>33</v>
      </c>
    </row>
    <row r="266" spans="1:18">
      <c r="B266" s="18"/>
      <c r="C266" s="18"/>
      <c r="F266" s="1" t="s">
        <v>186</v>
      </c>
      <c r="G266" s="1" t="s">
        <v>33</v>
      </c>
      <c r="H266" s="1" t="s">
        <v>33</v>
      </c>
      <c r="I266" s="1" t="s">
        <v>33</v>
      </c>
      <c r="J266" s="1" t="s">
        <v>33</v>
      </c>
      <c r="K266" s="1" t="s">
        <v>33</v>
      </c>
      <c r="L266" s="1" t="s">
        <v>33</v>
      </c>
    </row>
    <row r="267" spans="1:18">
      <c r="B267" s="18"/>
      <c r="C267" s="18"/>
      <c r="F267" s="1" t="s">
        <v>187</v>
      </c>
      <c r="G267" s="1">
        <v>8.3000000000000007</v>
      </c>
      <c r="H267" s="1">
        <v>1.3</v>
      </c>
      <c r="I267" s="1">
        <v>68.7</v>
      </c>
      <c r="J267" s="1" t="s">
        <v>33</v>
      </c>
      <c r="K267" s="1">
        <v>5.7</v>
      </c>
      <c r="L267" s="1" t="s">
        <v>33</v>
      </c>
    </row>
    <row r="268" spans="1:18">
      <c r="B268" s="18"/>
      <c r="C268" s="18"/>
      <c r="F268" s="1" t="s">
        <v>188</v>
      </c>
      <c r="G268" s="1">
        <v>3.5</v>
      </c>
      <c r="H268" s="1">
        <v>2</v>
      </c>
      <c r="I268" s="1">
        <v>77.099999999999994</v>
      </c>
      <c r="J268" s="1" t="s">
        <v>33</v>
      </c>
      <c r="K268" s="1">
        <v>2.7</v>
      </c>
      <c r="L268" s="1" t="s">
        <v>33</v>
      </c>
    </row>
    <row r="269" spans="1:18">
      <c r="B269" s="18"/>
      <c r="C269" s="18"/>
      <c r="F269" s="1" t="s">
        <v>189</v>
      </c>
      <c r="G269" s="1">
        <v>4.9000000000000004</v>
      </c>
      <c r="H269" s="1">
        <v>3.3</v>
      </c>
      <c r="I269" s="1">
        <v>67.3</v>
      </c>
      <c r="J269" s="1" t="s">
        <v>33</v>
      </c>
      <c r="K269" s="1">
        <v>3.3</v>
      </c>
      <c r="L269" s="1" t="s">
        <v>33</v>
      </c>
    </row>
    <row r="270" spans="1:18">
      <c r="B270" s="18"/>
      <c r="C270" s="18"/>
      <c r="F270" s="1" t="s">
        <v>190</v>
      </c>
      <c r="G270" s="1" t="s">
        <v>33</v>
      </c>
      <c r="H270" s="1" t="s">
        <v>33</v>
      </c>
      <c r="I270" s="1" t="s">
        <v>33</v>
      </c>
      <c r="J270" s="1" t="s">
        <v>33</v>
      </c>
      <c r="K270" s="1" t="s">
        <v>33</v>
      </c>
      <c r="L270" s="1" t="s">
        <v>33</v>
      </c>
    </row>
    <row r="271" spans="1:18">
      <c r="B271" s="18"/>
      <c r="C271" s="18"/>
      <c r="F271" s="1" t="s">
        <v>125</v>
      </c>
      <c r="G271" s="1">
        <v>45.2</v>
      </c>
      <c r="H271" s="1">
        <v>3.9</v>
      </c>
      <c r="I271" s="1">
        <v>82.5</v>
      </c>
      <c r="J271" s="1" t="s">
        <v>33</v>
      </c>
      <c r="K271" s="1">
        <v>37.300000000000004</v>
      </c>
      <c r="L271" s="1" t="s">
        <v>33</v>
      </c>
      <c r="P271" s="20" t="s">
        <v>23</v>
      </c>
    </row>
    <row r="272" spans="1:18">
      <c r="B272" s="18"/>
      <c r="C272" s="18"/>
      <c r="F272" s="1" t="s">
        <v>191</v>
      </c>
      <c r="G272" s="1">
        <v>63.8</v>
      </c>
      <c r="H272" s="1">
        <v>4</v>
      </c>
      <c r="I272" s="1">
        <v>86.2</v>
      </c>
      <c r="J272" s="1" t="s">
        <v>33</v>
      </c>
      <c r="K272" s="1">
        <v>55</v>
      </c>
      <c r="L272" s="1" t="s">
        <v>33</v>
      </c>
    </row>
    <row r="273" spans="1:18" ht="16">
      <c r="A273" s="43" t="s">
        <v>183</v>
      </c>
      <c r="B273" s="36">
        <v>-9.1999999999999993</v>
      </c>
      <c r="C273" s="36">
        <v>-60.05</v>
      </c>
      <c r="D273" s="37">
        <v>1993</v>
      </c>
      <c r="E273" s="37" t="s">
        <v>192</v>
      </c>
      <c r="F273" s="1" t="s">
        <v>18</v>
      </c>
      <c r="G273" s="1">
        <v>12.2</v>
      </c>
      <c r="H273" s="1">
        <v>1.6</v>
      </c>
      <c r="I273" s="1">
        <v>93.5</v>
      </c>
      <c r="J273" s="1">
        <v>11.3</v>
      </c>
      <c r="K273" s="1">
        <v>11.5</v>
      </c>
      <c r="L273" s="1">
        <v>2.4</v>
      </c>
      <c r="M273" s="37">
        <v>2</v>
      </c>
      <c r="N273" s="1" t="s">
        <v>100</v>
      </c>
      <c r="O273" s="31" t="s">
        <v>14</v>
      </c>
      <c r="P273" s="20"/>
      <c r="Q273" s="20"/>
      <c r="R273" s="20"/>
    </row>
    <row r="274" spans="1:18">
      <c r="B274" s="18"/>
      <c r="C274" s="18"/>
      <c r="F274" s="1" t="s">
        <v>116</v>
      </c>
      <c r="G274" s="1">
        <v>2.5</v>
      </c>
      <c r="H274" s="1">
        <v>0.5</v>
      </c>
      <c r="I274" s="1">
        <v>74.2</v>
      </c>
      <c r="J274" s="1">
        <v>12.4</v>
      </c>
      <c r="K274" s="1">
        <v>1.9</v>
      </c>
      <c r="L274" s="1">
        <v>0.7</v>
      </c>
    </row>
    <row r="275" spans="1:18">
      <c r="B275" s="18"/>
      <c r="C275" s="18"/>
      <c r="F275" s="1" t="s">
        <v>24</v>
      </c>
      <c r="G275" s="1">
        <v>0.6</v>
      </c>
      <c r="H275" s="1">
        <v>0.8</v>
      </c>
      <c r="I275" s="1">
        <v>37.5</v>
      </c>
      <c r="J275" s="1">
        <v>47.9</v>
      </c>
      <c r="K275" s="1">
        <v>0.5</v>
      </c>
      <c r="L275" s="1">
        <v>0.9</v>
      </c>
    </row>
    <row r="276" spans="1:18">
      <c r="B276" s="18"/>
      <c r="C276" s="18"/>
      <c r="F276" s="1" t="s">
        <v>99</v>
      </c>
      <c r="G276" s="1">
        <v>2.2000000000000002</v>
      </c>
      <c r="H276" s="1">
        <v>0.3</v>
      </c>
      <c r="I276" s="1">
        <v>96.5</v>
      </c>
      <c r="J276" s="1">
        <v>3.1</v>
      </c>
      <c r="K276" s="1">
        <v>2.1</v>
      </c>
      <c r="L276" s="1">
        <v>0.4</v>
      </c>
    </row>
    <row r="277" spans="1:18">
      <c r="B277" s="18"/>
      <c r="C277" s="18"/>
      <c r="F277" s="1" t="s">
        <v>184</v>
      </c>
      <c r="G277" s="1">
        <v>3.8</v>
      </c>
      <c r="H277" s="1">
        <v>0.6</v>
      </c>
      <c r="I277" s="1">
        <v>97.3</v>
      </c>
      <c r="J277" s="1">
        <v>2.1</v>
      </c>
      <c r="K277" s="1">
        <v>3.7</v>
      </c>
      <c r="L277" s="1">
        <v>0.6</v>
      </c>
    </row>
    <row r="278" spans="1:18">
      <c r="B278" s="18"/>
      <c r="C278" s="18"/>
      <c r="F278" s="1" t="s">
        <v>63</v>
      </c>
      <c r="G278" s="1">
        <v>11.9</v>
      </c>
      <c r="H278" s="1">
        <v>1.4</v>
      </c>
      <c r="I278" s="1">
        <v>88.7</v>
      </c>
      <c r="J278" s="1">
        <v>5.3</v>
      </c>
      <c r="K278" s="1">
        <v>10.5</v>
      </c>
      <c r="L278" s="1">
        <v>0.9</v>
      </c>
    </row>
    <row r="279" spans="1:18">
      <c r="B279" s="18"/>
      <c r="C279" s="18"/>
      <c r="F279" s="1" t="s">
        <v>118</v>
      </c>
      <c r="G279" s="1">
        <v>14.5</v>
      </c>
      <c r="H279" s="1">
        <v>2.7</v>
      </c>
      <c r="I279" s="1">
        <v>72.599999999999994</v>
      </c>
      <c r="J279" s="1">
        <v>5.6</v>
      </c>
      <c r="K279" s="1">
        <v>10</v>
      </c>
      <c r="L279" s="1">
        <v>2.7</v>
      </c>
    </row>
    <row r="280" spans="1:18">
      <c r="B280" s="18"/>
      <c r="C280" s="18"/>
      <c r="F280" s="1" t="s">
        <v>185</v>
      </c>
      <c r="G280" s="1">
        <v>12.1</v>
      </c>
      <c r="H280" s="1">
        <v>13.6</v>
      </c>
      <c r="I280" s="1">
        <v>23.6</v>
      </c>
      <c r="J280" s="1">
        <v>19.2</v>
      </c>
      <c r="K280" s="1">
        <v>4.7</v>
      </c>
      <c r="L280" s="1">
        <v>7.6</v>
      </c>
    </row>
    <row r="281" spans="1:18">
      <c r="B281" s="18"/>
      <c r="C281" s="18"/>
      <c r="F281" s="1" t="s">
        <v>186</v>
      </c>
      <c r="G281" s="1">
        <v>8.6</v>
      </c>
      <c r="H281" s="1">
        <v>3.2</v>
      </c>
      <c r="I281" s="1">
        <v>31</v>
      </c>
      <c r="J281" s="1">
        <v>20.6</v>
      </c>
      <c r="K281" s="1">
        <v>3.1</v>
      </c>
      <c r="L281" s="1">
        <v>2.6</v>
      </c>
    </row>
    <row r="282" spans="1:18">
      <c r="B282" s="18"/>
      <c r="C282" s="18"/>
      <c r="F282" s="1" t="s">
        <v>187</v>
      </c>
      <c r="G282" s="1">
        <v>20.7</v>
      </c>
      <c r="H282" s="1">
        <v>15.6</v>
      </c>
      <c r="I282" s="1">
        <v>25.3</v>
      </c>
      <c r="J282" s="1">
        <v>22.4</v>
      </c>
      <c r="K282" s="1">
        <v>7.9</v>
      </c>
      <c r="L282" s="1">
        <v>9.1</v>
      </c>
    </row>
    <row r="283" spans="1:18">
      <c r="B283" s="18"/>
      <c r="C283" s="18"/>
      <c r="F283" s="1" t="s">
        <v>188</v>
      </c>
      <c r="G283" s="1">
        <v>36</v>
      </c>
      <c r="H283" s="1">
        <v>31.4</v>
      </c>
      <c r="I283" s="1">
        <v>36.799999999999997</v>
      </c>
      <c r="J283" s="1">
        <v>28.7</v>
      </c>
      <c r="K283" s="1">
        <v>10</v>
      </c>
      <c r="L283" s="1">
        <v>8.6</v>
      </c>
    </row>
    <row r="284" spans="1:18">
      <c r="B284" s="18"/>
      <c r="C284" s="18"/>
      <c r="F284" s="1" t="s">
        <v>189</v>
      </c>
      <c r="G284" s="1">
        <v>7.3</v>
      </c>
      <c r="H284" s="1">
        <v>10.6</v>
      </c>
      <c r="I284" s="1">
        <v>77.5</v>
      </c>
      <c r="J284" s="1">
        <v>28.8</v>
      </c>
      <c r="K284" s="1">
        <v>3.5</v>
      </c>
      <c r="L284" s="1">
        <v>3.9</v>
      </c>
    </row>
    <row r="285" spans="1:18">
      <c r="B285" s="18"/>
      <c r="C285" s="18"/>
      <c r="F285" s="1" t="s">
        <v>190</v>
      </c>
      <c r="G285" s="1">
        <v>1.5</v>
      </c>
      <c r="H285" s="1" t="s">
        <v>33</v>
      </c>
      <c r="I285" s="1">
        <v>100</v>
      </c>
      <c r="J285" s="1" t="s">
        <v>33</v>
      </c>
      <c r="K285" s="1">
        <v>1.5</v>
      </c>
      <c r="L285" s="1" t="s">
        <v>33</v>
      </c>
    </row>
    <row r="286" spans="1:18">
      <c r="B286" s="18"/>
      <c r="C286" s="18"/>
      <c r="F286" s="1" t="s">
        <v>125</v>
      </c>
      <c r="G286" s="1">
        <v>101.4</v>
      </c>
      <c r="H286" s="1">
        <v>44.7</v>
      </c>
      <c r="I286" s="1">
        <v>49.5</v>
      </c>
      <c r="J286" s="1">
        <v>7.8</v>
      </c>
      <c r="K286" s="1">
        <v>49.5</v>
      </c>
      <c r="L286" s="1">
        <v>22.3</v>
      </c>
      <c r="P286" s="20" t="s">
        <v>23</v>
      </c>
    </row>
    <row r="287" spans="1:18">
      <c r="B287" s="18"/>
      <c r="C287" s="18"/>
      <c r="F287" s="1" t="s">
        <v>191</v>
      </c>
      <c r="G287" s="1">
        <v>118.1</v>
      </c>
      <c r="H287" s="1">
        <v>44.6</v>
      </c>
      <c r="I287" s="1">
        <v>56.4</v>
      </c>
      <c r="J287" s="1">
        <v>7.7</v>
      </c>
      <c r="K287" s="1">
        <v>65</v>
      </c>
      <c r="L287" s="1">
        <v>20.7</v>
      </c>
    </row>
    <row r="288" spans="1:18" ht="16">
      <c r="A288" s="43" t="s">
        <v>193</v>
      </c>
      <c r="B288" s="36">
        <v>-2.3400000000000003</v>
      </c>
      <c r="C288" s="36">
        <v>-60.094999999999999</v>
      </c>
      <c r="D288" s="37">
        <v>1990</v>
      </c>
      <c r="E288" s="37">
        <v>10</v>
      </c>
      <c r="F288" s="1" t="s">
        <v>150</v>
      </c>
      <c r="G288" s="1">
        <v>30.5</v>
      </c>
      <c r="H288" s="1">
        <v>15</v>
      </c>
      <c r="I288" s="1">
        <v>79.7</v>
      </c>
      <c r="J288" s="1" t="s">
        <v>33</v>
      </c>
      <c r="K288" s="1">
        <v>24.3</v>
      </c>
      <c r="L288" s="1" t="s">
        <v>33</v>
      </c>
      <c r="M288" s="37">
        <v>2</v>
      </c>
      <c r="N288" s="1" t="s">
        <v>100</v>
      </c>
      <c r="O288" s="31" t="s">
        <v>107</v>
      </c>
      <c r="P288" s="20"/>
      <c r="Q288" s="20"/>
      <c r="R288" s="20"/>
    </row>
    <row r="289" spans="1:18">
      <c r="B289" s="18"/>
      <c r="C289" s="18"/>
      <c r="F289" s="1" t="s">
        <v>151</v>
      </c>
      <c r="G289" s="1">
        <v>24.5</v>
      </c>
      <c r="H289" s="1">
        <v>16.899999999999999</v>
      </c>
      <c r="I289" s="1">
        <v>51.8</v>
      </c>
      <c r="J289" s="1" t="s">
        <v>33</v>
      </c>
      <c r="K289" s="1">
        <v>12.7</v>
      </c>
      <c r="L289" s="1" t="s">
        <v>33</v>
      </c>
    </row>
    <row r="290" spans="1:18">
      <c r="B290" s="18"/>
      <c r="C290" s="18"/>
      <c r="F290" s="1" t="s">
        <v>152</v>
      </c>
      <c r="G290" s="1">
        <v>269.89999999999998</v>
      </c>
      <c r="H290" s="1">
        <v>120.5</v>
      </c>
      <c r="I290" s="1">
        <v>17.5</v>
      </c>
      <c r="J290" s="1" t="s">
        <v>33</v>
      </c>
      <c r="K290" s="1">
        <v>47.199999999999989</v>
      </c>
      <c r="L290" s="1" t="s">
        <v>33</v>
      </c>
    </row>
    <row r="291" spans="1:18">
      <c r="B291" s="18"/>
      <c r="C291" s="18"/>
      <c r="F291" s="1" t="s">
        <v>194</v>
      </c>
      <c r="G291" s="1">
        <v>4.4000000000000004</v>
      </c>
      <c r="H291" s="1">
        <v>4.8</v>
      </c>
      <c r="I291" s="1">
        <v>86.4</v>
      </c>
      <c r="J291" s="1" t="s">
        <v>33</v>
      </c>
      <c r="K291" s="1">
        <v>3.8000000000000003</v>
      </c>
      <c r="L291" s="1" t="s">
        <v>33</v>
      </c>
    </row>
    <row r="292" spans="1:18">
      <c r="B292" s="18"/>
      <c r="C292" s="18"/>
      <c r="F292" s="1" t="s">
        <v>154</v>
      </c>
      <c r="G292" s="1">
        <v>3.2</v>
      </c>
      <c r="H292" s="1">
        <v>4.4000000000000004</v>
      </c>
      <c r="I292" s="1">
        <v>75</v>
      </c>
      <c r="J292" s="1" t="s">
        <v>33</v>
      </c>
      <c r="K292" s="1">
        <v>2.4000000000000004</v>
      </c>
      <c r="L292" s="1" t="s">
        <v>33</v>
      </c>
    </row>
    <row r="293" spans="1:18">
      <c r="B293" s="18"/>
      <c r="C293" s="18"/>
      <c r="F293" s="1" t="s">
        <v>195</v>
      </c>
      <c r="G293" s="1">
        <v>3.2</v>
      </c>
      <c r="H293" s="1">
        <v>9.6999999999999993</v>
      </c>
      <c r="I293" s="1">
        <v>90.6</v>
      </c>
      <c r="J293" s="1" t="s">
        <v>33</v>
      </c>
      <c r="K293" s="1">
        <v>2.9000000000000004</v>
      </c>
      <c r="L293" s="1" t="s">
        <v>33</v>
      </c>
    </row>
    <row r="294" spans="1:18">
      <c r="B294" s="18"/>
      <c r="C294" s="18"/>
      <c r="F294" s="1" t="s">
        <v>18</v>
      </c>
      <c r="G294" s="1">
        <v>30</v>
      </c>
      <c r="H294" s="1">
        <v>12.9</v>
      </c>
      <c r="I294" s="1">
        <v>68</v>
      </c>
      <c r="J294" s="1" t="s">
        <v>33</v>
      </c>
      <c r="K294" s="1">
        <v>20.399999999999999</v>
      </c>
      <c r="L294" s="1" t="s">
        <v>33</v>
      </c>
    </row>
    <row r="295" spans="1:18">
      <c r="B295" s="18"/>
      <c r="C295" s="18"/>
      <c r="F295" s="1" t="s">
        <v>155</v>
      </c>
      <c r="G295" s="1">
        <v>2.2000000000000002</v>
      </c>
      <c r="H295" s="1">
        <v>2.7</v>
      </c>
      <c r="I295" s="1">
        <v>72.7</v>
      </c>
      <c r="J295" s="1" t="s">
        <v>33</v>
      </c>
      <c r="K295" s="1">
        <v>1.6</v>
      </c>
      <c r="L295" s="1" t="s">
        <v>33</v>
      </c>
    </row>
    <row r="296" spans="1:18">
      <c r="B296" s="18"/>
      <c r="C296" s="18"/>
      <c r="F296" s="1" t="s">
        <v>156</v>
      </c>
      <c r="G296" s="1">
        <v>1.3</v>
      </c>
      <c r="H296" s="1" t="s">
        <v>33</v>
      </c>
      <c r="I296" s="1">
        <v>15.4</v>
      </c>
      <c r="J296" s="1" t="s">
        <v>33</v>
      </c>
      <c r="K296" s="1">
        <v>0.19999999999999996</v>
      </c>
      <c r="L296" s="1" t="s">
        <v>33</v>
      </c>
    </row>
    <row r="297" spans="1:18">
      <c r="B297" s="18"/>
      <c r="C297" s="18"/>
      <c r="F297" s="1" t="s">
        <v>31</v>
      </c>
      <c r="G297" s="1">
        <v>369.3</v>
      </c>
      <c r="H297" s="1">
        <v>187</v>
      </c>
      <c r="I297" s="1">
        <v>30.2</v>
      </c>
      <c r="J297" s="1" t="s">
        <v>33</v>
      </c>
      <c r="K297" s="1">
        <v>111.40000000000003</v>
      </c>
      <c r="L297" s="1" t="s">
        <v>33</v>
      </c>
    </row>
    <row r="298" spans="1:18" ht="16">
      <c r="A298" s="43" t="s">
        <v>196</v>
      </c>
      <c r="B298" s="36">
        <v>-9.9139999999999997</v>
      </c>
      <c r="C298" s="36">
        <v>-56.3187</v>
      </c>
      <c r="D298" s="37">
        <v>1997</v>
      </c>
      <c r="E298" s="37" t="s">
        <v>33</v>
      </c>
      <c r="F298" s="1" t="s">
        <v>197</v>
      </c>
      <c r="G298" s="1">
        <v>94.9</v>
      </c>
      <c r="H298" s="1" t="s">
        <v>33</v>
      </c>
      <c r="I298" s="1">
        <v>37.9</v>
      </c>
      <c r="J298" s="1">
        <v>26.2</v>
      </c>
      <c r="K298" s="1">
        <v>36</v>
      </c>
      <c r="L298" s="1">
        <v>24.9</v>
      </c>
      <c r="M298" s="37">
        <v>2</v>
      </c>
      <c r="N298" s="1" t="s">
        <v>100</v>
      </c>
      <c r="O298" s="31" t="s">
        <v>14</v>
      </c>
      <c r="P298" s="31"/>
      <c r="Q298" s="20"/>
      <c r="R298" s="20"/>
    </row>
    <row r="299" spans="1:18">
      <c r="B299" s="18"/>
      <c r="C299" s="18"/>
      <c r="F299" s="1" t="s">
        <v>198</v>
      </c>
      <c r="G299" s="1">
        <v>203</v>
      </c>
      <c r="H299" s="1" t="s">
        <v>33</v>
      </c>
      <c r="I299" s="1">
        <v>18</v>
      </c>
      <c r="J299" s="1">
        <v>13.8</v>
      </c>
      <c r="K299" s="1">
        <v>36.5</v>
      </c>
      <c r="L299" s="1">
        <v>28.1</v>
      </c>
    </row>
    <row r="300" spans="1:18">
      <c r="B300" s="18">
        <v>-9.9032999999999998</v>
      </c>
      <c r="C300" s="18">
        <v>-56.322200000000002</v>
      </c>
      <c r="F300" s="1" t="s">
        <v>199</v>
      </c>
      <c r="G300" s="1">
        <v>116.4</v>
      </c>
      <c r="H300" s="1" t="s">
        <v>33</v>
      </c>
      <c r="I300" s="1">
        <v>37.9</v>
      </c>
      <c r="J300" s="1">
        <v>26.2</v>
      </c>
      <c r="K300" s="1">
        <v>44.2</v>
      </c>
      <c r="L300" s="1">
        <v>30.5</v>
      </c>
    </row>
    <row r="301" spans="1:18">
      <c r="B301" s="18"/>
      <c r="C301" s="18"/>
      <c r="F301" s="1" t="s">
        <v>200</v>
      </c>
      <c r="G301" s="1">
        <v>32.200000000000003</v>
      </c>
      <c r="H301" s="1" t="s">
        <v>33</v>
      </c>
      <c r="I301" s="1">
        <v>90.1</v>
      </c>
      <c r="J301" s="1">
        <v>6.3</v>
      </c>
      <c r="K301" s="1">
        <v>29</v>
      </c>
      <c r="L301" s="1">
        <v>2</v>
      </c>
    </row>
    <row r="302" spans="1:18">
      <c r="B302" s="18"/>
      <c r="C302" s="18"/>
      <c r="F302" s="1" t="s">
        <v>41</v>
      </c>
      <c r="G302" s="1">
        <v>25.9</v>
      </c>
      <c r="H302" s="1" t="s">
        <v>33</v>
      </c>
      <c r="I302" s="1">
        <v>92.3</v>
      </c>
      <c r="J302" s="1">
        <v>4.7</v>
      </c>
      <c r="K302" s="1">
        <v>23.9</v>
      </c>
      <c r="L302" s="1">
        <v>1.2</v>
      </c>
    </row>
    <row r="303" spans="1:18">
      <c r="B303" s="18"/>
      <c r="C303" s="18"/>
      <c r="F303" s="1" t="s">
        <v>18</v>
      </c>
      <c r="G303" s="1">
        <v>23.8</v>
      </c>
      <c r="H303" s="1" t="s">
        <v>33</v>
      </c>
      <c r="I303" s="1">
        <v>92.3</v>
      </c>
      <c r="J303" s="1">
        <v>4.7</v>
      </c>
      <c r="K303" s="1">
        <v>21.9</v>
      </c>
      <c r="L303" s="1">
        <v>1.1000000000000001</v>
      </c>
    </row>
    <row r="304" spans="1:18">
      <c r="B304" s="18"/>
      <c r="C304" s="18"/>
      <c r="F304" s="1" t="s">
        <v>31</v>
      </c>
      <c r="G304" s="1">
        <v>496</v>
      </c>
      <c r="H304" s="1" t="s">
        <v>33</v>
      </c>
      <c r="I304" s="1">
        <v>38.6</v>
      </c>
      <c r="J304" s="1">
        <v>17.5</v>
      </c>
      <c r="K304" s="1">
        <v>191.5</v>
      </c>
      <c r="L304" s="1">
        <v>87</v>
      </c>
    </row>
    <row r="305" spans="1:18" ht="16">
      <c r="A305" s="43" t="s">
        <v>201</v>
      </c>
      <c r="B305" s="36">
        <v>-9.9666666666666668</v>
      </c>
      <c r="C305" s="36">
        <v>-56.35</v>
      </c>
      <c r="D305" s="37">
        <v>2004</v>
      </c>
      <c r="E305" s="44" t="s">
        <v>17</v>
      </c>
      <c r="F305" s="1" t="s">
        <v>197</v>
      </c>
      <c r="G305" s="1">
        <v>58.4</v>
      </c>
      <c r="H305" s="1" t="s">
        <v>33</v>
      </c>
      <c r="I305" s="1">
        <v>16.899999999999999</v>
      </c>
      <c r="J305" s="1" t="s">
        <v>33</v>
      </c>
      <c r="K305" s="1">
        <v>9.9</v>
      </c>
      <c r="L305" s="1" t="s">
        <v>33</v>
      </c>
      <c r="M305" s="37">
        <v>2</v>
      </c>
      <c r="N305" s="1" t="s">
        <v>100</v>
      </c>
      <c r="O305" s="31" t="s">
        <v>14</v>
      </c>
      <c r="P305" s="31"/>
      <c r="Q305" s="20"/>
      <c r="R305" s="20"/>
    </row>
    <row r="306" spans="1:18">
      <c r="B306" s="18"/>
      <c r="C306" s="18"/>
      <c r="F306" s="1" t="s">
        <v>198</v>
      </c>
      <c r="G306" s="1">
        <v>125.2</v>
      </c>
      <c r="H306" s="1" t="s">
        <v>33</v>
      </c>
      <c r="I306" s="1">
        <v>4.82</v>
      </c>
      <c r="J306" s="1" t="s">
        <v>33</v>
      </c>
      <c r="K306" s="1">
        <v>6</v>
      </c>
      <c r="L306" s="1" t="s">
        <v>33</v>
      </c>
    </row>
    <row r="307" spans="1:18">
      <c r="B307" s="18"/>
      <c r="C307" s="18"/>
      <c r="F307" s="1" t="s">
        <v>199</v>
      </c>
      <c r="G307" s="1">
        <v>71.900000000000006</v>
      </c>
      <c r="H307" s="1" t="s">
        <v>33</v>
      </c>
      <c r="I307" s="1">
        <v>16.899999999999999</v>
      </c>
      <c r="J307" s="1" t="s">
        <v>33</v>
      </c>
      <c r="K307" s="1">
        <v>12.2</v>
      </c>
      <c r="L307" s="1" t="s">
        <v>33</v>
      </c>
    </row>
    <row r="308" spans="1:18">
      <c r="B308" s="18"/>
      <c r="C308" s="18"/>
      <c r="F308" s="1" t="s">
        <v>200</v>
      </c>
      <c r="G308" s="1">
        <v>19.899999999999999</v>
      </c>
      <c r="H308" s="1" t="s">
        <v>33</v>
      </c>
      <c r="I308" s="1">
        <v>88.6</v>
      </c>
      <c r="J308" s="1" t="s">
        <v>33</v>
      </c>
      <c r="K308" s="1">
        <v>17.600000000000001</v>
      </c>
      <c r="L308" s="1" t="s">
        <v>33</v>
      </c>
    </row>
    <row r="309" spans="1:18">
      <c r="B309" s="18"/>
      <c r="C309" s="18"/>
      <c r="F309" s="1" t="s">
        <v>41</v>
      </c>
      <c r="G309" s="1">
        <v>15.9</v>
      </c>
      <c r="H309" s="1" t="s">
        <v>33</v>
      </c>
      <c r="I309" s="1">
        <v>88.6</v>
      </c>
      <c r="J309" s="1" t="s">
        <v>33</v>
      </c>
      <c r="K309" s="1">
        <v>14.1</v>
      </c>
      <c r="L309" s="1" t="s">
        <v>33</v>
      </c>
    </row>
    <row r="310" spans="1:18">
      <c r="B310" s="18"/>
      <c r="C310" s="18"/>
      <c r="F310" s="1" t="s">
        <v>18</v>
      </c>
      <c r="G310" s="1">
        <v>14.7</v>
      </c>
      <c r="H310" s="1" t="s">
        <v>33</v>
      </c>
      <c r="I310" s="1">
        <v>88.6</v>
      </c>
      <c r="J310" s="1" t="s">
        <v>33</v>
      </c>
      <c r="K310" s="1">
        <v>13</v>
      </c>
      <c r="L310" s="1" t="s">
        <v>33</v>
      </c>
    </row>
    <row r="311" spans="1:18">
      <c r="B311" s="18"/>
      <c r="C311" s="18"/>
      <c r="F311" s="1" t="s">
        <v>191</v>
      </c>
      <c r="G311" s="1">
        <v>306</v>
      </c>
      <c r="H311" s="1" t="s">
        <v>33</v>
      </c>
      <c r="I311" s="1">
        <v>23.8</v>
      </c>
      <c r="J311" s="1" t="s">
        <v>33</v>
      </c>
      <c r="K311" s="1">
        <v>72.8</v>
      </c>
      <c r="L311" s="1" t="s">
        <v>33</v>
      </c>
    </row>
    <row r="312" spans="1:18" ht="16">
      <c r="A312" s="43" t="s">
        <v>202</v>
      </c>
      <c r="B312" s="36">
        <v>-12.543888888888889</v>
      </c>
      <c r="C312" s="36">
        <v>-54.878055555555555</v>
      </c>
      <c r="D312" s="37">
        <v>2007</v>
      </c>
      <c r="E312" s="37">
        <v>12</v>
      </c>
      <c r="F312" s="1" t="s">
        <v>150</v>
      </c>
      <c r="G312" s="1">
        <v>38.479999999999997</v>
      </c>
      <c r="H312" s="1">
        <v>19.420000000000002</v>
      </c>
      <c r="I312" s="1">
        <v>96.8</v>
      </c>
      <c r="J312" s="1" t="s">
        <v>33</v>
      </c>
      <c r="K312" s="1">
        <v>37.25</v>
      </c>
      <c r="L312" s="1" t="s">
        <v>33</v>
      </c>
      <c r="M312" s="37">
        <v>2</v>
      </c>
      <c r="N312" s="1" t="s">
        <v>100</v>
      </c>
      <c r="O312" s="31" t="s">
        <v>14</v>
      </c>
      <c r="P312" s="20"/>
      <c r="Q312" s="20"/>
      <c r="R312" s="20"/>
    </row>
    <row r="313" spans="1:18">
      <c r="B313" s="18"/>
      <c r="C313" s="18"/>
      <c r="F313" s="1" t="s">
        <v>151</v>
      </c>
      <c r="G313" s="1">
        <v>24.37</v>
      </c>
      <c r="H313" s="1">
        <v>12.71</v>
      </c>
      <c r="I313" s="1">
        <v>83.9</v>
      </c>
      <c r="J313" s="1" t="s">
        <v>33</v>
      </c>
      <c r="K313" s="1">
        <v>20.440000000000001</v>
      </c>
      <c r="L313" s="1" t="s">
        <v>33</v>
      </c>
    </row>
    <row r="314" spans="1:18">
      <c r="B314" s="18"/>
      <c r="C314" s="18"/>
      <c r="F314" s="1" t="s">
        <v>152</v>
      </c>
      <c r="G314" s="1">
        <v>128.71</v>
      </c>
      <c r="H314" s="1">
        <v>120.29</v>
      </c>
      <c r="I314" s="1">
        <v>54.1</v>
      </c>
      <c r="J314" s="1" t="s">
        <v>33</v>
      </c>
      <c r="K314" s="1">
        <v>69.610000000000014</v>
      </c>
      <c r="L314" s="1" t="s">
        <v>33</v>
      </c>
    </row>
    <row r="315" spans="1:18">
      <c r="B315" s="18"/>
      <c r="C315" s="18"/>
      <c r="F315" s="1" t="s">
        <v>194</v>
      </c>
      <c r="G315" s="1">
        <v>1.1000000000000001</v>
      </c>
      <c r="H315" s="1">
        <v>1.76</v>
      </c>
      <c r="I315" s="1" t="s">
        <v>33</v>
      </c>
      <c r="J315" s="1" t="s">
        <v>33</v>
      </c>
      <c r="K315" s="1" t="s">
        <v>33</v>
      </c>
      <c r="L315" s="1" t="s">
        <v>33</v>
      </c>
    </row>
    <row r="316" spans="1:18">
      <c r="B316" s="18"/>
      <c r="C316" s="18"/>
      <c r="F316" s="1" t="s">
        <v>154</v>
      </c>
      <c r="G316" s="1">
        <v>1.03</v>
      </c>
      <c r="H316" s="1">
        <v>4.54</v>
      </c>
      <c r="I316" s="1" t="s">
        <v>33</v>
      </c>
      <c r="J316" s="1" t="s">
        <v>33</v>
      </c>
      <c r="K316" s="1" t="s">
        <v>33</v>
      </c>
      <c r="L316" s="1" t="s">
        <v>33</v>
      </c>
    </row>
    <row r="317" spans="1:18">
      <c r="B317" s="18"/>
      <c r="C317" s="18"/>
      <c r="F317" s="1" t="s">
        <v>203</v>
      </c>
      <c r="G317" s="1">
        <v>25.63</v>
      </c>
      <c r="H317" s="1">
        <v>7.7</v>
      </c>
      <c r="I317" s="1">
        <v>99.5</v>
      </c>
      <c r="J317" s="1" t="s">
        <v>33</v>
      </c>
      <c r="K317" s="1">
        <v>25.5</v>
      </c>
      <c r="L317" s="1" t="s">
        <v>33</v>
      </c>
    </row>
    <row r="318" spans="1:18">
      <c r="B318" s="18"/>
      <c r="C318" s="18"/>
      <c r="F318" s="1" t="s">
        <v>31</v>
      </c>
      <c r="G318" s="1">
        <v>219</v>
      </c>
      <c r="H318" s="1" t="s">
        <v>33</v>
      </c>
      <c r="I318" s="1">
        <v>70.599999999999994</v>
      </c>
      <c r="J318" s="1" t="s">
        <v>33</v>
      </c>
      <c r="K318" s="1">
        <v>154.59</v>
      </c>
      <c r="L318" s="1" t="s">
        <v>33</v>
      </c>
    </row>
    <row r="319" spans="1:18" ht="16">
      <c r="A319" s="43" t="s">
        <v>204</v>
      </c>
      <c r="B319" s="36">
        <v>-7.8967000000000001</v>
      </c>
      <c r="C319" s="36">
        <v>-72.474199999999996</v>
      </c>
      <c r="D319" s="37">
        <v>2010</v>
      </c>
      <c r="E319" s="37">
        <v>9</v>
      </c>
      <c r="F319" s="1" t="s">
        <v>197</v>
      </c>
      <c r="G319" s="1">
        <v>113.1</v>
      </c>
      <c r="H319" s="1" t="s">
        <v>33</v>
      </c>
      <c r="I319" s="1">
        <v>42.35</v>
      </c>
      <c r="J319" s="1" t="s">
        <v>33</v>
      </c>
      <c r="K319" s="1">
        <v>47.9</v>
      </c>
      <c r="L319" s="1" t="s">
        <v>33</v>
      </c>
      <c r="M319" s="37">
        <v>2</v>
      </c>
      <c r="N319" s="1" t="s">
        <v>100</v>
      </c>
      <c r="O319" s="31" t="s">
        <v>14</v>
      </c>
      <c r="P319" s="31"/>
      <c r="Q319" s="20"/>
      <c r="R319" s="20"/>
    </row>
    <row r="320" spans="1:18">
      <c r="B320" s="18"/>
      <c r="C320" s="18"/>
      <c r="F320" s="1" t="s">
        <v>198</v>
      </c>
      <c r="G320" s="1">
        <v>241.9</v>
      </c>
      <c r="H320" s="1" t="s">
        <v>33</v>
      </c>
      <c r="I320" s="1">
        <v>16.57</v>
      </c>
      <c r="J320" s="1" t="s">
        <v>33</v>
      </c>
      <c r="K320" s="1">
        <v>40.1</v>
      </c>
      <c r="L320" s="1" t="s">
        <v>33</v>
      </c>
    </row>
    <row r="321" spans="1:19">
      <c r="B321" s="18">
        <v>-7.9</v>
      </c>
      <c r="C321" s="18">
        <v>-72.44</v>
      </c>
      <c r="F321" s="1" t="s">
        <v>199</v>
      </c>
      <c r="G321" s="1">
        <v>139.30000000000001</v>
      </c>
      <c r="H321" s="1" t="s">
        <v>33</v>
      </c>
      <c r="I321" s="1">
        <v>42.35</v>
      </c>
      <c r="J321" s="1" t="s">
        <v>33</v>
      </c>
      <c r="K321" s="1">
        <v>59</v>
      </c>
      <c r="L321" s="1" t="s">
        <v>33</v>
      </c>
    </row>
    <row r="322" spans="1:19">
      <c r="B322" s="18"/>
      <c r="C322" s="18"/>
      <c r="F322" s="1" t="s">
        <v>205</v>
      </c>
      <c r="G322" s="1">
        <v>88.6</v>
      </c>
      <c r="H322" s="1" t="s">
        <v>33</v>
      </c>
      <c r="I322" s="1">
        <v>89.16</v>
      </c>
      <c r="J322" s="1" t="s">
        <v>33</v>
      </c>
      <c r="K322" s="1">
        <v>79</v>
      </c>
      <c r="L322" s="1" t="s">
        <v>33</v>
      </c>
    </row>
    <row r="323" spans="1:19">
      <c r="B323" s="18"/>
      <c r="C323" s="18"/>
      <c r="F323" s="1" t="s">
        <v>31</v>
      </c>
      <c r="G323" s="1">
        <v>583</v>
      </c>
      <c r="H323" s="1" t="s">
        <v>33</v>
      </c>
      <c r="I323" s="1">
        <v>38.799999999999997</v>
      </c>
      <c r="J323" s="1" t="s">
        <v>33</v>
      </c>
      <c r="K323" s="1">
        <v>226.2</v>
      </c>
      <c r="L323" s="1" t="s">
        <v>33</v>
      </c>
      <c r="P323" s="16"/>
      <c r="Q323" s="16"/>
      <c r="R323" s="16"/>
      <c r="S323" s="16"/>
    </row>
    <row r="324" spans="1:19" ht="16">
      <c r="A324" s="43" t="s">
        <v>206</v>
      </c>
      <c r="B324" s="36">
        <v>19.508333333333301</v>
      </c>
      <c r="C324" s="36">
        <v>-105.05</v>
      </c>
      <c r="D324" s="37">
        <v>1993</v>
      </c>
      <c r="E324" s="37" t="s">
        <v>207</v>
      </c>
      <c r="F324" s="1" t="s">
        <v>18</v>
      </c>
      <c r="G324" s="1">
        <v>7.4</v>
      </c>
      <c r="H324" s="1" t="s">
        <v>33</v>
      </c>
      <c r="I324" s="1">
        <v>100</v>
      </c>
      <c r="J324" s="1" t="s">
        <v>33</v>
      </c>
      <c r="K324" s="1">
        <v>7.4</v>
      </c>
      <c r="L324" s="1" t="s">
        <v>33</v>
      </c>
      <c r="M324" s="37">
        <v>2</v>
      </c>
      <c r="N324" s="1" t="s">
        <v>100</v>
      </c>
      <c r="O324" s="31" t="s">
        <v>14</v>
      </c>
      <c r="P324" s="45"/>
      <c r="Q324" s="45"/>
      <c r="R324" s="45"/>
      <c r="S324" s="45"/>
    </row>
    <row r="325" spans="1:19">
      <c r="B325" s="18"/>
      <c r="C325" s="18"/>
      <c r="F325" s="1" t="s">
        <v>99</v>
      </c>
      <c r="G325" s="1">
        <v>0.4</v>
      </c>
      <c r="H325" s="1" t="s">
        <v>33</v>
      </c>
      <c r="I325" s="1">
        <v>94.5</v>
      </c>
      <c r="J325" s="1" t="s">
        <v>33</v>
      </c>
      <c r="K325" s="1">
        <v>0.4</v>
      </c>
      <c r="L325" s="1" t="s">
        <v>33</v>
      </c>
    </row>
    <row r="326" spans="1:19">
      <c r="B326" s="18"/>
      <c r="C326" s="18"/>
      <c r="F326" s="1" t="s">
        <v>24</v>
      </c>
      <c r="G326" s="1">
        <v>0.2</v>
      </c>
      <c r="H326" s="1" t="s">
        <v>33</v>
      </c>
      <c r="I326" s="1">
        <v>100</v>
      </c>
      <c r="J326" s="1" t="s">
        <v>33</v>
      </c>
      <c r="K326" s="1">
        <v>0.2</v>
      </c>
      <c r="L326" s="1" t="s">
        <v>33</v>
      </c>
    </row>
    <row r="327" spans="1:19" ht="16">
      <c r="B327" s="46"/>
      <c r="C327" s="46"/>
      <c r="F327" s="1" t="s">
        <v>208</v>
      </c>
      <c r="G327" s="1">
        <v>8.1</v>
      </c>
      <c r="H327" s="1" t="s">
        <v>33</v>
      </c>
      <c r="I327" s="1">
        <v>99.6</v>
      </c>
      <c r="J327" s="1" t="s">
        <v>33</v>
      </c>
      <c r="K327" s="1">
        <v>8</v>
      </c>
      <c r="L327" s="1" t="s">
        <v>33</v>
      </c>
      <c r="P327" s="1" t="s">
        <v>23</v>
      </c>
    </row>
    <row r="328" spans="1:19">
      <c r="B328" s="18"/>
      <c r="C328" s="18"/>
      <c r="F328" s="1" t="s">
        <v>101</v>
      </c>
      <c r="G328" s="1">
        <v>2.5</v>
      </c>
      <c r="H328" s="1" t="s">
        <v>33</v>
      </c>
      <c r="I328" s="1">
        <v>94.4</v>
      </c>
      <c r="J328" s="1" t="s">
        <v>33</v>
      </c>
      <c r="K328" s="1">
        <v>2.4</v>
      </c>
      <c r="L328" s="1" t="s">
        <v>33</v>
      </c>
    </row>
    <row r="329" spans="1:19">
      <c r="B329" s="18"/>
      <c r="C329" s="18"/>
      <c r="F329" s="1" t="s">
        <v>112</v>
      </c>
      <c r="G329" s="1">
        <v>16.2</v>
      </c>
      <c r="H329" s="1" t="s">
        <v>33</v>
      </c>
      <c r="I329" s="1">
        <v>93</v>
      </c>
      <c r="J329" s="1" t="s">
        <v>33</v>
      </c>
      <c r="K329" s="1">
        <v>15</v>
      </c>
      <c r="L329" s="1" t="s">
        <v>33</v>
      </c>
    </row>
    <row r="330" spans="1:19">
      <c r="B330" s="18"/>
      <c r="C330" s="18"/>
      <c r="F330" s="1" t="s">
        <v>113</v>
      </c>
      <c r="G330" s="1">
        <v>26.4</v>
      </c>
      <c r="H330" s="1" t="s">
        <v>33</v>
      </c>
      <c r="I330" s="1">
        <v>79.3</v>
      </c>
      <c r="J330" s="1" t="s">
        <v>33</v>
      </c>
      <c r="K330" s="1">
        <v>21</v>
      </c>
      <c r="L330" s="1" t="s">
        <v>33</v>
      </c>
    </row>
    <row r="331" spans="1:19">
      <c r="B331" s="18"/>
      <c r="C331" s="18"/>
      <c r="F331" s="1" t="s">
        <v>209</v>
      </c>
      <c r="G331" s="1">
        <v>30.4</v>
      </c>
      <c r="H331" s="1" t="s">
        <v>33</v>
      </c>
      <c r="I331" s="1">
        <v>55.1</v>
      </c>
      <c r="J331" s="1" t="s">
        <v>33</v>
      </c>
      <c r="K331" s="1">
        <v>17</v>
      </c>
      <c r="L331" s="1" t="s">
        <v>33</v>
      </c>
    </row>
    <row r="332" spans="1:19">
      <c r="B332" s="18"/>
      <c r="C332" s="18"/>
      <c r="F332" s="1" t="s">
        <v>210</v>
      </c>
      <c r="G332" s="1">
        <v>4.7</v>
      </c>
      <c r="H332" s="1" t="s">
        <v>33</v>
      </c>
      <c r="I332" s="1">
        <v>85.8</v>
      </c>
      <c r="J332" s="1" t="s">
        <v>33</v>
      </c>
      <c r="K332" s="1">
        <v>4</v>
      </c>
      <c r="L332" s="1" t="s">
        <v>33</v>
      </c>
    </row>
    <row r="333" spans="1:19">
      <c r="B333" s="18"/>
      <c r="C333" s="18"/>
      <c r="F333" s="1" t="s">
        <v>211</v>
      </c>
      <c r="G333" s="1">
        <v>35.1</v>
      </c>
      <c r="H333" s="1" t="s">
        <v>33</v>
      </c>
      <c r="I333" s="1">
        <v>45.5</v>
      </c>
      <c r="J333" s="1" t="s">
        <v>33</v>
      </c>
      <c r="K333" s="1">
        <v>16.2</v>
      </c>
      <c r="L333" s="1" t="s">
        <v>33</v>
      </c>
      <c r="P333" s="20" t="s">
        <v>23</v>
      </c>
    </row>
    <row r="334" spans="1:19">
      <c r="B334" s="18"/>
      <c r="C334" s="18"/>
      <c r="F334" s="1" t="s">
        <v>212</v>
      </c>
      <c r="G334" s="1">
        <v>7.8</v>
      </c>
      <c r="H334" s="1" t="s">
        <v>33</v>
      </c>
      <c r="I334" s="1">
        <v>63.9</v>
      </c>
      <c r="J334" s="1" t="s">
        <v>33</v>
      </c>
      <c r="K334" s="1">
        <v>5</v>
      </c>
      <c r="L334" s="1" t="s">
        <v>33</v>
      </c>
    </row>
    <row r="335" spans="1:19">
      <c r="B335" s="18"/>
      <c r="C335" s="18"/>
      <c r="F335" s="1" t="s">
        <v>213</v>
      </c>
      <c r="G335" s="1">
        <v>1</v>
      </c>
      <c r="H335" s="1" t="s">
        <v>33</v>
      </c>
      <c r="I335" s="1">
        <v>100</v>
      </c>
      <c r="J335" s="1" t="s">
        <v>33</v>
      </c>
      <c r="K335" s="1">
        <v>1</v>
      </c>
      <c r="L335" s="1" t="s">
        <v>33</v>
      </c>
    </row>
    <row r="336" spans="1:19">
      <c r="B336" s="18"/>
      <c r="C336" s="18"/>
      <c r="F336" s="1" t="s">
        <v>214</v>
      </c>
      <c r="G336" s="1">
        <v>8.8000000000000007</v>
      </c>
      <c r="H336" s="1" t="s">
        <v>33</v>
      </c>
      <c r="I336" s="1">
        <v>69.099999999999994</v>
      </c>
      <c r="J336" s="1" t="s">
        <v>33</v>
      </c>
      <c r="K336" s="1">
        <v>6.1</v>
      </c>
      <c r="L336" s="1" t="s">
        <v>33</v>
      </c>
      <c r="P336" s="20" t="s">
        <v>23</v>
      </c>
    </row>
    <row r="337" spans="1:18">
      <c r="B337" s="18"/>
      <c r="C337" s="18"/>
      <c r="F337" s="1" t="s">
        <v>125</v>
      </c>
      <c r="G337" s="1">
        <v>88.9</v>
      </c>
      <c r="H337" s="1" t="s">
        <v>33</v>
      </c>
      <c r="I337" s="1">
        <v>71.400000000000006</v>
      </c>
      <c r="J337" s="1" t="s">
        <v>33</v>
      </c>
      <c r="K337" s="1">
        <v>63.7</v>
      </c>
      <c r="L337" s="1" t="s">
        <v>33</v>
      </c>
      <c r="P337" s="20" t="s">
        <v>23</v>
      </c>
    </row>
    <row r="338" spans="1:18">
      <c r="B338" s="18"/>
      <c r="C338" s="18"/>
      <c r="F338" s="1" t="s">
        <v>165</v>
      </c>
      <c r="G338" s="1">
        <v>12.4</v>
      </c>
      <c r="H338" s="1" t="s">
        <v>33</v>
      </c>
      <c r="I338" s="1">
        <v>86.9</v>
      </c>
      <c r="J338" s="1" t="s">
        <v>33</v>
      </c>
      <c r="K338" s="1">
        <v>10.9</v>
      </c>
      <c r="L338" s="1" t="s">
        <v>33</v>
      </c>
    </row>
    <row r="339" spans="1:18">
      <c r="B339" s="18">
        <v>18.583300000000001</v>
      </c>
      <c r="C339" s="18">
        <v>-95.083299999999994</v>
      </c>
      <c r="F339" s="1" t="s">
        <v>215</v>
      </c>
      <c r="G339" s="1">
        <v>17.399999999999999</v>
      </c>
      <c r="H339" s="1" t="s">
        <v>33</v>
      </c>
      <c r="I339" s="1">
        <v>41.3</v>
      </c>
      <c r="J339" s="1" t="s">
        <v>33</v>
      </c>
      <c r="K339" s="1">
        <v>7.5</v>
      </c>
      <c r="L339" s="1" t="s">
        <v>33</v>
      </c>
    </row>
    <row r="340" spans="1:18">
      <c r="B340" s="18"/>
      <c r="C340" s="18"/>
      <c r="F340" s="1" t="s">
        <v>31</v>
      </c>
      <c r="G340" s="1">
        <v>126.6</v>
      </c>
      <c r="H340" s="1" t="s">
        <v>33</v>
      </c>
      <c r="I340" s="1">
        <v>71.3</v>
      </c>
      <c r="J340" s="1" t="s">
        <v>33</v>
      </c>
      <c r="K340" s="1">
        <v>91</v>
      </c>
      <c r="L340" s="1" t="s">
        <v>33</v>
      </c>
    </row>
    <row r="341" spans="1:18" ht="16">
      <c r="A341" s="43" t="s">
        <v>183</v>
      </c>
      <c r="B341" s="36">
        <v>18.583333333333332</v>
      </c>
      <c r="C341" s="36">
        <v>-95.083333333333329</v>
      </c>
      <c r="D341" s="37">
        <v>1980</v>
      </c>
      <c r="E341" s="37" t="s">
        <v>60</v>
      </c>
      <c r="F341" s="1" t="s">
        <v>31</v>
      </c>
      <c r="G341" s="1">
        <v>403</v>
      </c>
      <c r="H341" s="1" t="s">
        <v>33</v>
      </c>
      <c r="I341" s="1">
        <v>95</v>
      </c>
      <c r="J341" s="1" t="s">
        <v>33</v>
      </c>
      <c r="K341" s="1">
        <v>380</v>
      </c>
      <c r="L341" s="1" t="s">
        <v>33</v>
      </c>
      <c r="M341" s="37">
        <v>2</v>
      </c>
      <c r="N341" s="1" t="s">
        <v>100</v>
      </c>
      <c r="O341" s="31" t="s">
        <v>14</v>
      </c>
      <c r="P341" s="20"/>
      <c r="Q341" s="20"/>
      <c r="R341" s="20"/>
    </row>
    <row r="342" spans="1:18" ht="16">
      <c r="A342" s="43" t="s">
        <v>216</v>
      </c>
      <c r="B342" s="36">
        <v>-0.8666666666666667</v>
      </c>
      <c r="C342" s="36">
        <v>117.01666666666667</v>
      </c>
      <c r="D342" s="37">
        <v>1998</v>
      </c>
      <c r="E342" s="37" t="s">
        <v>60</v>
      </c>
      <c r="F342" s="1" t="s">
        <v>31</v>
      </c>
      <c r="G342" s="1">
        <v>237.3</v>
      </c>
      <c r="H342" s="1">
        <v>105.7</v>
      </c>
      <c r="I342" s="1">
        <v>56.3</v>
      </c>
      <c r="J342" s="1">
        <v>24</v>
      </c>
      <c r="K342" s="1">
        <v>120</v>
      </c>
      <c r="L342" s="1">
        <v>46.9</v>
      </c>
      <c r="M342" s="37">
        <v>2</v>
      </c>
      <c r="N342" s="1" t="s">
        <v>100</v>
      </c>
      <c r="O342" s="31" t="s">
        <v>14</v>
      </c>
      <c r="P342" s="20"/>
      <c r="Q342" s="20"/>
      <c r="R342" s="20"/>
    </row>
    <row r="343" spans="1:18">
      <c r="B343" s="18"/>
      <c r="C343" s="18"/>
    </row>
    <row r="344" spans="1:18" ht="16">
      <c r="A344" s="47" t="s">
        <v>217</v>
      </c>
      <c r="B344" s="48">
        <v>34.883055555555558</v>
      </c>
      <c r="C344" s="48">
        <v>-83.088333333333324</v>
      </c>
      <c r="D344" s="49" t="s">
        <v>60</v>
      </c>
      <c r="E344" s="49" t="s">
        <v>60</v>
      </c>
      <c r="F344" s="1" t="s">
        <v>31</v>
      </c>
      <c r="G344" s="1">
        <v>110</v>
      </c>
      <c r="H344" s="1" t="s">
        <v>33</v>
      </c>
      <c r="I344" s="1">
        <v>59</v>
      </c>
      <c r="J344" s="1" t="s">
        <v>33</v>
      </c>
      <c r="K344" s="1">
        <v>65</v>
      </c>
      <c r="L344" s="1" t="s">
        <v>33</v>
      </c>
      <c r="M344" s="50">
        <v>3</v>
      </c>
      <c r="N344" s="1" t="s">
        <v>218</v>
      </c>
      <c r="O344" s="1" t="s">
        <v>14</v>
      </c>
      <c r="P344" s="20"/>
      <c r="Q344" s="20"/>
      <c r="R344" s="20"/>
    </row>
    <row r="345" spans="1:18" ht="16">
      <c r="A345" s="47" t="s">
        <v>217</v>
      </c>
      <c r="B345" s="48">
        <v>35.212500000000006</v>
      </c>
      <c r="C345" s="48">
        <v>-83.561111111111103</v>
      </c>
      <c r="D345" s="49">
        <v>1990</v>
      </c>
      <c r="E345" s="49">
        <v>9</v>
      </c>
      <c r="F345" s="1" t="s">
        <v>152</v>
      </c>
      <c r="G345" s="1">
        <v>105.6</v>
      </c>
      <c r="H345" s="1">
        <v>47.5</v>
      </c>
      <c r="I345" s="1" t="s">
        <v>33</v>
      </c>
      <c r="J345" s="1" t="s">
        <v>33</v>
      </c>
      <c r="K345" s="1" t="s">
        <v>33</v>
      </c>
      <c r="L345" s="1" t="s">
        <v>33</v>
      </c>
      <c r="M345" s="50">
        <v>3</v>
      </c>
      <c r="N345" s="1" t="s">
        <v>218</v>
      </c>
      <c r="O345" s="1" t="s">
        <v>14</v>
      </c>
      <c r="P345" s="20"/>
      <c r="Q345" s="20"/>
      <c r="R345" s="20"/>
    </row>
    <row r="346" spans="1:18">
      <c r="B346" s="18"/>
      <c r="C346" s="18"/>
      <c r="F346" s="1" t="s">
        <v>219</v>
      </c>
      <c r="G346" s="1">
        <v>10.5</v>
      </c>
      <c r="H346" s="1">
        <v>4.7</v>
      </c>
      <c r="I346" s="1" t="s">
        <v>33</v>
      </c>
      <c r="J346" s="1" t="s">
        <v>33</v>
      </c>
      <c r="K346" s="1">
        <v>76.2</v>
      </c>
      <c r="L346" s="1">
        <v>30.9</v>
      </c>
    </row>
    <row r="347" spans="1:18">
      <c r="B347" s="18"/>
      <c r="C347" s="18"/>
      <c r="F347" s="1" t="s">
        <v>220</v>
      </c>
      <c r="G347" s="1">
        <v>21.8</v>
      </c>
      <c r="H347" s="1">
        <v>8.6999999999999993</v>
      </c>
      <c r="I347" s="1" t="s">
        <v>33</v>
      </c>
      <c r="J347" s="1" t="s">
        <v>33</v>
      </c>
      <c r="K347" s="1" t="s">
        <v>33</v>
      </c>
      <c r="L347" s="1" t="s">
        <v>33</v>
      </c>
    </row>
    <row r="348" spans="1:18">
      <c r="B348" s="18"/>
      <c r="C348" s="18"/>
      <c r="F348" s="1" t="s">
        <v>111</v>
      </c>
      <c r="G348" s="1">
        <v>3.7</v>
      </c>
      <c r="H348" s="1">
        <v>0.7</v>
      </c>
      <c r="I348" s="1">
        <v>100</v>
      </c>
      <c r="J348" s="1">
        <v>0</v>
      </c>
      <c r="K348" s="1">
        <v>3.7</v>
      </c>
      <c r="L348" s="1">
        <v>0.7</v>
      </c>
    </row>
    <row r="349" spans="1:18">
      <c r="B349" s="18"/>
      <c r="C349" s="18"/>
      <c r="F349" s="1" t="s">
        <v>221</v>
      </c>
      <c r="G349" s="1">
        <v>11</v>
      </c>
      <c r="H349" s="1">
        <v>1.6</v>
      </c>
      <c r="I349" s="1">
        <v>83.4</v>
      </c>
      <c r="J349" s="1">
        <v>17.600000000000001</v>
      </c>
      <c r="K349" s="1">
        <v>9.3000000000000007</v>
      </c>
      <c r="L349" s="1">
        <v>3</v>
      </c>
    </row>
    <row r="350" spans="1:18">
      <c r="B350" s="18"/>
      <c r="C350" s="18"/>
      <c r="F350" s="1" t="s">
        <v>222</v>
      </c>
      <c r="G350" s="1">
        <v>23.3</v>
      </c>
      <c r="H350" s="1">
        <v>3.4</v>
      </c>
      <c r="I350" s="1">
        <v>9.6999999999999993</v>
      </c>
      <c r="J350" s="1">
        <v>6.2</v>
      </c>
      <c r="K350" s="1">
        <v>2.2999999999999998</v>
      </c>
      <c r="L350" s="1">
        <v>1.6</v>
      </c>
    </row>
    <row r="351" spans="1:18">
      <c r="B351" s="18"/>
      <c r="C351" s="18"/>
      <c r="F351" s="1" t="s">
        <v>223</v>
      </c>
      <c r="G351" s="1">
        <v>0.5</v>
      </c>
      <c r="H351" s="1">
        <v>0.1</v>
      </c>
      <c r="I351" s="1">
        <v>108.3</v>
      </c>
      <c r="J351" s="1">
        <v>14.4</v>
      </c>
      <c r="K351" s="1">
        <v>0.5</v>
      </c>
      <c r="L351" s="1">
        <v>0</v>
      </c>
    </row>
    <row r="352" spans="1:18">
      <c r="B352" s="18"/>
      <c r="C352" s="18"/>
      <c r="F352" s="1" t="s">
        <v>77</v>
      </c>
      <c r="G352" s="1">
        <v>0.1</v>
      </c>
      <c r="H352" s="1">
        <v>0.1</v>
      </c>
      <c r="I352" s="1">
        <v>100</v>
      </c>
      <c r="J352" s="1">
        <v>0</v>
      </c>
      <c r="K352" s="1">
        <v>0.1</v>
      </c>
      <c r="L352" s="1">
        <v>0.1</v>
      </c>
    </row>
    <row r="353" spans="1:18">
      <c r="B353" s="18"/>
      <c r="C353" s="18"/>
      <c r="F353" s="1" t="s">
        <v>224</v>
      </c>
      <c r="G353" s="1">
        <v>0.7</v>
      </c>
      <c r="H353" s="1">
        <v>0.5</v>
      </c>
      <c r="I353" s="1">
        <v>100</v>
      </c>
      <c r="J353" s="1">
        <v>0</v>
      </c>
      <c r="K353" s="1">
        <v>0.7</v>
      </c>
      <c r="L353" s="1">
        <v>0.5</v>
      </c>
    </row>
    <row r="354" spans="1:18">
      <c r="B354" s="18"/>
      <c r="C354" s="18"/>
      <c r="F354" s="1" t="s">
        <v>31</v>
      </c>
      <c r="G354" s="1">
        <v>177</v>
      </c>
      <c r="H354" s="1">
        <v>49.1</v>
      </c>
      <c r="I354" s="1">
        <v>51.6</v>
      </c>
      <c r="J354" s="1">
        <v>5.5</v>
      </c>
      <c r="K354" s="1">
        <v>92.7</v>
      </c>
      <c r="L354" s="1">
        <v>34.200000000000003</v>
      </c>
    </row>
    <row r="355" spans="1:18" ht="16">
      <c r="A355" s="47" t="s">
        <v>217</v>
      </c>
      <c r="B355" s="48">
        <v>36.083333333333336</v>
      </c>
      <c r="C355" s="48">
        <v>-79.018333333333331</v>
      </c>
      <c r="D355" s="49">
        <v>1983</v>
      </c>
      <c r="E355" s="49">
        <v>4</v>
      </c>
      <c r="F355" s="31" t="s">
        <v>31</v>
      </c>
      <c r="G355" s="1">
        <v>21.3</v>
      </c>
      <c r="H355" s="1">
        <v>1.2</v>
      </c>
      <c r="I355" s="1">
        <v>11</v>
      </c>
      <c r="J355" s="1" t="s">
        <v>33</v>
      </c>
      <c r="K355" s="1">
        <v>2.2999999999999998</v>
      </c>
      <c r="L355" s="1" t="s">
        <v>33</v>
      </c>
      <c r="M355" s="50">
        <v>3</v>
      </c>
      <c r="N355" s="1" t="s">
        <v>218</v>
      </c>
      <c r="P355" s="1" t="s">
        <v>225</v>
      </c>
      <c r="Q355" s="26" t="s">
        <v>226</v>
      </c>
      <c r="R355" s="20"/>
    </row>
    <row r="356" spans="1:18" ht="16">
      <c r="A356" s="47" t="s">
        <v>217</v>
      </c>
      <c r="B356" s="48">
        <v>34.759444444444448</v>
      </c>
      <c r="C356" s="48">
        <v>-82.862499999999997</v>
      </c>
      <c r="D356" s="49" t="s">
        <v>60</v>
      </c>
      <c r="E356" s="49" t="s">
        <v>60</v>
      </c>
      <c r="F356" s="31" t="s">
        <v>31</v>
      </c>
      <c r="G356" s="1" t="s">
        <v>33</v>
      </c>
      <c r="H356" s="1" t="s">
        <v>33</v>
      </c>
      <c r="I356" s="1" t="s">
        <v>33</v>
      </c>
      <c r="K356" s="1">
        <v>5.2</v>
      </c>
      <c r="L356" s="1">
        <v>3.4</v>
      </c>
      <c r="M356" s="50">
        <v>3</v>
      </c>
      <c r="N356" s="1" t="s">
        <v>218</v>
      </c>
      <c r="P356" s="1" t="s">
        <v>225</v>
      </c>
      <c r="Q356" s="26" t="s">
        <v>227</v>
      </c>
      <c r="R356" s="20"/>
    </row>
    <row r="357" spans="1:18" ht="16">
      <c r="A357" s="47" t="s">
        <v>217</v>
      </c>
      <c r="B357" s="48">
        <v>30.874722222222221</v>
      </c>
      <c r="C357" s="48">
        <v>-82.458611111111111</v>
      </c>
      <c r="D357" s="49" t="s">
        <v>60</v>
      </c>
      <c r="E357" s="49" t="s">
        <v>60</v>
      </c>
      <c r="F357" s="31" t="s">
        <v>31</v>
      </c>
      <c r="G357" s="1" t="s">
        <v>33</v>
      </c>
      <c r="H357" s="1" t="s">
        <v>33</v>
      </c>
      <c r="I357" s="1" t="s">
        <v>33</v>
      </c>
      <c r="J357" s="1" t="s">
        <v>33</v>
      </c>
      <c r="K357" s="1">
        <v>14.5</v>
      </c>
      <c r="L357" s="51">
        <v>9.1443971917234634</v>
      </c>
      <c r="M357" s="50">
        <v>3</v>
      </c>
      <c r="N357" s="1" t="s">
        <v>218</v>
      </c>
      <c r="P357" s="1" t="s">
        <v>228</v>
      </c>
      <c r="Q357" s="26" t="s">
        <v>229</v>
      </c>
      <c r="R357" s="20"/>
    </row>
    <row r="358" spans="1:18" ht="16">
      <c r="A358" s="47" t="s">
        <v>230</v>
      </c>
      <c r="B358" s="48">
        <v>34.81666666666667</v>
      </c>
      <c r="C358" s="48">
        <v>-94.13333333333334</v>
      </c>
      <c r="D358" s="49" t="s">
        <v>231</v>
      </c>
      <c r="E358" s="52" t="s">
        <v>232</v>
      </c>
      <c r="F358" s="31" t="s">
        <v>31</v>
      </c>
      <c r="G358" s="1">
        <v>10.399999999999999</v>
      </c>
      <c r="H358" s="1" t="s">
        <v>33</v>
      </c>
      <c r="I358" s="1">
        <v>45</v>
      </c>
      <c r="J358" s="1" t="s">
        <v>33</v>
      </c>
      <c r="K358" s="1">
        <v>4.7</v>
      </c>
      <c r="L358" s="1" t="s">
        <v>33</v>
      </c>
      <c r="M358" s="50">
        <v>3</v>
      </c>
      <c r="N358" s="1" t="s">
        <v>218</v>
      </c>
      <c r="P358" s="1" t="s">
        <v>233</v>
      </c>
      <c r="Q358" s="20" t="s">
        <v>234</v>
      </c>
      <c r="R358" s="20"/>
    </row>
    <row r="359" spans="1:18" ht="16">
      <c r="A359" s="47" t="s">
        <v>235</v>
      </c>
      <c r="B359" s="48">
        <v>36.583333333333336</v>
      </c>
      <c r="C359" s="48">
        <v>-118.795</v>
      </c>
      <c r="D359" s="49">
        <v>1992</v>
      </c>
      <c r="E359" s="49">
        <v>10</v>
      </c>
      <c r="F359" s="1" t="s">
        <v>236</v>
      </c>
      <c r="G359" s="1">
        <v>0.4</v>
      </c>
      <c r="H359" s="1" t="s">
        <v>33</v>
      </c>
      <c r="I359" s="1">
        <v>97</v>
      </c>
      <c r="J359" s="1" t="s">
        <v>33</v>
      </c>
      <c r="K359" s="1">
        <v>0.4</v>
      </c>
      <c r="L359" s="1" t="s">
        <v>33</v>
      </c>
      <c r="M359" s="50">
        <v>3</v>
      </c>
      <c r="N359" s="1" t="s">
        <v>218</v>
      </c>
      <c r="Q359" s="20"/>
      <c r="R359" s="20"/>
    </row>
    <row r="360" spans="1:18">
      <c r="B360" s="18"/>
      <c r="C360" s="18"/>
      <c r="F360" s="1" t="s">
        <v>237</v>
      </c>
      <c r="G360" s="1">
        <v>3</v>
      </c>
      <c r="H360" s="1" t="s">
        <v>33</v>
      </c>
      <c r="I360" s="1">
        <v>89</v>
      </c>
      <c r="J360" s="1" t="s">
        <v>33</v>
      </c>
      <c r="K360" s="1">
        <v>2.7</v>
      </c>
      <c r="L360" s="1" t="s">
        <v>33</v>
      </c>
    </row>
    <row r="361" spans="1:18">
      <c r="B361" s="18"/>
      <c r="C361" s="18"/>
      <c r="F361" s="1" t="s">
        <v>238</v>
      </c>
      <c r="G361" s="1">
        <v>5.2</v>
      </c>
      <c r="H361" s="1" t="s">
        <v>33</v>
      </c>
      <c r="I361" s="1">
        <v>87</v>
      </c>
      <c r="J361" s="1" t="s">
        <v>33</v>
      </c>
      <c r="K361" s="1">
        <v>4.5</v>
      </c>
      <c r="L361" s="1" t="s">
        <v>33</v>
      </c>
    </row>
    <row r="362" spans="1:18">
      <c r="B362" s="18"/>
      <c r="C362" s="18"/>
      <c r="F362" s="1" t="s">
        <v>239</v>
      </c>
      <c r="G362" s="1">
        <v>18.5</v>
      </c>
      <c r="H362" s="1" t="s">
        <v>33</v>
      </c>
      <c r="I362" s="1">
        <v>85</v>
      </c>
      <c r="J362" s="1" t="s">
        <v>33</v>
      </c>
      <c r="K362" s="1">
        <v>15.7</v>
      </c>
      <c r="L362" s="1" t="s">
        <v>33</v>
      </c>
    </row>
    <row r="363" spans="1:18">
      <c r="B363" s="18"/>
      <c r="C363" s="18"/>
      <c r="F363" s="1" t="s">
        <v>240</v>
      </c>
      <c r="G363" s="1">
        <v>23.7</v>
      </c>
      <c r="H363" s="1" t="s">
        <v>33</v>
      </c>
      <c r="I363" s="1">
        <v>99</v>
      </c>
      <c r="J363" s="1" t="s">
        <v>33</v>
      </c>
      <c r="K363" s="1">
        <v>23.5</v>
      </c>
      <c r="L363" s="1" t="s">
        <v>33</v>
      </c>
    </row>
    <row r="364" spans="1:18">
      <c r="B364" s="18"/>
      <c r="C364" s="18"/>
      <c r="F364" s="1" t="s">
        <v>241</v>
      </c>
      <c r="G364" s="1">
        <v>50.7</v>
      </c>
      <c r="H364" s="1" t="s">
        <v>33</v>
      </c>
      <c r="I364" s="1">
        <v>91</v>
      </c>
      <c r="J364" s="1" t="s">
        <v>33</v>
      </c>
      <c r="K364" s="1">
        <v>46.1</v>
      </c>
      <c r="L364" s="1" t="s">
        <v>33</v>
      </c>
      <c r="P364" s="20" t="s">
        <v>23</v>
      </c>
    </row>
    <row r="365" spans="1:18">
      <c r="B365" s="18"/>
      <c r="C365" s="18"/>
      <c r="F365" s="1" t="s">
        <v>242</v>
      </c>
      <c r="G365" s="1">
        <v>179.7</v>
      </c>
      <c r="H365" s="1" t="s">
        <v>33</v>
      </c>
      <c r="I365" s="1">
        <v>93</v>
      </c>
      <c r="J365" s="1" t="s">
        <v>33</v>
      </c>
      <c r="K365" s="1">
        <v>167.1</v>
      </c>
      <c r="L365" s="1" t="s">
        <v>33</v>
      </c>
    </row>
    <row r="366" spans="1:18">
      <c r="B366" s="18"/>
      <c r="C366" s="18"/>
      <c r="F366" s="1" t="s">
        <v>31</v>
      </c>
      <c r="G366" s="1">
        <v>230.4</v>
      </c>
      <c r="H366" s="1" t="s">
        <v>33</v>
      </c>
      <c r="I366" s="1">
        <v>92</v>
      </c>
      <c r="J366" s="1" t="s">
        <v>33</v>
      </c>
      <c r="K366" s="1">
        <v>212</v>
      </c>
      <c r="L366" s="1" t="s">
        <v>33</v>
      </c>
      <c r="P366" s="1" t="s">
        <v>228</v>
      </c>
    </row>
    <row r="367" spans="1:18" ht="16">
      <c r="A367" s="47" t="s">
        <v>243</v>
      </c>
      <c r="B367" s="48">
        <v>38.916666666666664</v>
      </c>
      <c r="C367" s="48">
        <v>-120.66666666666667</v>
      </c>
      <c r="D367" s="49">
        <v>2002</v>
      </c>
      <c r="E367" s="49">
        <v>10</v>
      </c>
      <c r="F367" s="1" t="s">
        <v>244</v>
      </c>
      <c r="G367" s="1">
        <v>1.3</v>
      </c>
      <c r="H367" s="1">
        <v>0.8</v>
      </c>
      <c r="I367" s="1">
        <v>89</v>
      </c>
      <c r="J367" s="1" t="s">
        <v>33</v>
      </c>
      <c r="K367" s="1">
        <v>1.2</v>
      </c>
      <c r="L367" s="1" t="s">
        <v>33</v>
      </c>
      <c r="M367" s="50">
        <v>3</v>
      </c>
      <c r="N367" s="1" t="s">
        <v>218</v>
      </c>
      <c r="Q367" s="20"/>
      <c r="R367" s="20"/>
    </row>
    <row r="368" spans="1:18">
      <c r="B368" s="18"/>
      <c r="C368" s="18"/>
      <c r="F368" s="1" t="s">
        <v>245</v>
      </c>
      <c r="G368" s="1">
        <v>6.3</v>
      </c>
      <c r="H368" s="1">
        <v>3.7</v>
      </c>
      <c r="I368" s="1">
        <v>68</v>
      </c>
      <c r="J368" s="1" t="s">
        <v>33</v>
      </c>
      <c r="K368" s="1">
        <v>4.3</v>
      </c>
      <c r="L368" s="1" t="s">
        <v>33</v>
      </c>
    </row>
    <row r="369" spans="1:18">
      <c r="B369" s="18"/>
      <c r="C369" s="18"/>
      <c r="F369" s="1" t="s">
        <v>246</v>
      </c>
      <c r="G369" s="1">
        <v>7</v>
      </c>
      <c r="H369" s="1">
        <v>5.0999999999999996</v>
      </c>
      <c r="I369" s="1">
        <v>60</v>
      </c>
      <c r="J369" s="1" t="s">
        <v>33</v>
      </c>
      <c r="K369" s="1">
        <v>4.2</v>
      </c>
      <c r="L369" s="1" t="s">
        <v>33</v>
      </c>
    </row>
    <row r="370" spans="1:18">
      <c r="B370" s="18"/>
      <c r="C370" s="18"/>
      <c r="F370" s="1" t="s">
        <v>247</v>
      </c>
      <c r="G370" s="1">
        <v>24.8</v>
      </c>
      <c r="H370" s="1">
        <v>39.200000000000003</v>
      </c>
      <c r="I370" s="1">
        <v>6</v>
      </c>
      <c r="J370" s="1" t="s">
        <v>33</v>
      </c>
      <c r="K370" s="1">
        <v>1.5</v>
      </c>
      <c r="L370" s="1" t="s">
        <v>33</v>
      </c>
    </row>
    <row r="371" spans="1:18">
      <c r="B371" s="18"/>
      <c r="C371" s="18"/>
      <c r="F371" s="1" t="s">
        <v>248</v>
      </c>
      <c r="G371" s="1">
        <v>21.3</v>
      </c>
      <c r="H371" s="1">
        <v>44.5</v>
      </c>
      <c r="I371" s="1">
        <v>100</v>
      </c>
      <c r="J371" s="1" t="s">
        <v>33</v>
      </c>
      <c r="K371" s="1">
        <v>21.3</v>
      </c>
      <c r="L371" s="1" t="s">
        <v>33</v>
      </c>
    </row>
    <row r="372" spans="1:18">
      <c r="B372" s="18"/>
      <c r="C372" s="18"/>
      <c r="F372" s="1" t="s">
        <v>249</v>
      </c>
      <c r="G372" s="1">
        <v>48.8</v>
      </c>
      <c r="H372" s="1">
        <v>27.9</v>
      </c>
      <c r="I372" s="1">
        <v>92</v>
      </c>
      <c r="J372" s="1" t="s">
        <v>33</v>
      </c>
      <c r="K372" s="1">
        <v>44.9</v>
      </c>
      <c r="L372" s="1" t="s">
        <v>33</v>
      </c>
    </row>
    <row r="373" spans="1:18">
      <c r="B373" s="18"/>
      <c r="C373" s="18"/>
      <c r="F373" s="1" t="s">
        <v>18</v>
      </c>
      <c r="G373" s="1">
        <v>31.6</v>
      </c>
      <c r="H373" s="1">
        <v>14.8</v>
      </c>
      <c r="I373" s="1">
        <v>88</v>
      </c>
      <c r="J373" s="1" t="s">
        <v>33</v>
      </c>
      <c r="K373" s="1">
        <v>27.8</v>
      </c>
      <c r="L373" s="1" t="s">
        <v>33</v>
      </c>
    </row>
    <row r="374" spans="1:18">
      <c r="B374" s="18"/>
      <c r="C374" s="18"/>
      <c r="F374" s="1" t="s">
        <v>250</v>
      </c>
      <c r="G374" s="1">
        <v>60.7</v>
      </c>
      <c r="H374" s="1">
        <v>51</v>
      </c>
      <c r="I374" s="1">
        <v>34</v>
      </c>
      <c r="J374" s="1" t="s">
        <v>33</v>
      </c>
      <c r="K374" s="1">
        <v>20.6</v>
      </c>
      <c r="L374" s="1" t="s">
        <v>33</v>
      </c>
      <c r="P374" s="20" t="s">
        <v>23</v>
      </c>
    </row>
    <row r="375" spans="1:18">
      <c r="B375" s="18"/>
      <c r="C375" s="18"/>
      <c r="F375" s="1" t="s">
        <v>31</v>
      </c>
      <c r="G375" s="1">
        <v>141</v>
      </c>
      <c r="H375" s="1">
        <v>49.3</v>
      </c>
      <c r="I375" s="1">
        <v>79</v>
      </c>
      <c r="J375" s="1" t="s">
        <v>33</v>
      </c>
      <c r="K375" s="1">
        <v>111.4</v>
      </c>
      <c r="L375" s="1" t="s">
        <v>33</v>
      </c>
      <c r="P375" s="1" t="s">
        <v>228</v>
      </c>
    </row>
    <row r="376" spans="1:18" ht="16">
      <c r="A376" s="47" t="s">
        <v>251</v>
      </c>
      <c r="B376" s="48">
        <v>38.912500000000001</v>
      </c>
      <c r="C376" s="48">
        <v>-120.6575</v>
      </c>
      <c r="D376" s="49">
        <v>2001</v>
      </c>
      <c r="E376" s="49" t="s">
        <v>252</v>
      </c>
      <c r="F376" s="1" t="s">
        <v>253</v>
      </c>
      <c r="G376" s="1">
        <v>2</v>
      </c>
      <c r="H376" s="1" t="s">
        <v>33</v>
      </c>
      <c r="I376" s="1">
        <v>75</v>
      </c>
      <c r="J376" s="1" t="s">
        <v>33</v>
      </c>
      <c r="K376" s="1">
        <v>1.5</v>
      </c>
      <c r="L376" s="1" t="s">
        <v>33</v>
      </c>
      <c r="M376" s="50">
        <v>3</v>
      </c>
      <c r="N376" s="1" t="s">
        <v>218</v>
      </c>
      <c r="Q376" s="20"/>
      <c r="R376" s="20"/>
    </row>
    <row r="377" spans="1:18">
      <c r="B377" s="18"/>
      <c r="C377" s="18"/>
      <c r="F377" s="1" t="s">
        <v>254</v>
      </c>
      <c r="G377" s="1">
        <v>6.3</v>
      </c>
      <c r="H377" s="1" t="s">
        <v>33</v>
      </c>
      <c r="I377" s="1">
        <v>81</v>
      </c>
      <c r="J377" s="1" t="s">
        <v>33</v>
      </c>
      <c r="K377" s="1">
        <v>5.0999999999999996</v>
      </c>
      <c r="L377" s="1" t="s">
        <v>33</v>
      </c>
    </row>
    <row r="378" spans="1:18">
      <c r="B378" s="18"/>
      <c r="C378" s="18"/>
      <c r="F378" s="1" t="s">
        <v>255</v>
      </c>
      <c r="G378" s="1">
        <v>5.8</v>
      </c>
      <c r="H378" s="1" t="s">
        <v>33</v>
      </c>
      <c r="I378" s="1">
        <v>70.7</v>
      </c>
      <c r="J378" s="1" t="s">
        <v>33</v>
      </c>
      <c r="K378" s="1">
        <v>4.0999999999999996</v>
      </c>
      <c r="L378" s="1" t="s">
        <v>33</v>
      </c>
    </row>
    <row r="379" spans="1:18">
      <c r="B379" s="18"/>
      <c r="C379" s="18"/>
      <c r="F379" s="1" t="s">
        <v>256</v>
      </c>
      <c r="G379" s="1">
        <v>6</v>
      </c>
      <c r="H379" s="1" t="s">
        <v>33</v>
      </c>
      <c r="I379" s="1">
        <v>23.3</v>
      </c>
      <c r="J379" s="1" t="s">
        <v>33</v>
      </c>
      <c r="K379" s="1">
        <v>1.4</v>
      </c>
      <c r="L379" s="1" t="s">
        <v>33</v>
      </c>
    </row>
    <row r="380" spans="1:18">
      <c r="B380" s="18"/>
      <c r="C380" s="18"/>
      <c r="F380" s="1" t="s">
        <v>257</v>
      </c>
      <c r="G380" s="1">
        <v>15.8</v>
      </c>
      <c r="H380" s="1" t="s">
        <v>33</v>
      </c>
      <c r="I380" s="1">
        <v>90.2</v>
      </c>
      <c r="J380" s="1" t="s">
        <v>33</v>
      </c>
      <c r="K380" s="1">
        <v>14.3</v>
      </c>
      <c r="L380" s="1" t="s">
        <v>33</v>
      </c>
    </row>
    <row r="381" spans="1:18">
      <c r="B381" s="18"/>
      <c r="C381" s="18"/>
      <c r="F381" s="1" t="s">
        <v>258</v>
      </c>
      <c r="G381" s="1">
        <v>17.8</v>
      </c>
      <c r="H381" s="1" t="s">
        <v>33</v>
      </c>
      <c r="I381" s="1">
        <v>70.8</v>
      </c>
      <c r="J381" s="1" t="s">
        <v>33</v>
      </c>
      <c r="K381" s="1">
        <v>12.6</v>
      </c>
      <c r="L381" s="1" t="s">
        <v>33</v>
      </c>
    </row>
    <row r="382" spans="1:18">
      <c r="B382" s="18"/>
      <c r="C382" s="18"/>
      <c r="F382" s="1" t="s">
        <v>259</v>
      </c>
      <c r="G382" s="1">
        <v>101</v>
      </c>
      <c r="H382" s="1" t="s">
        <v>33</v>
      </c>
      <c r="I382" s="1">
        <v>79</v>
      </c>
      <c r="J382" s="1" t="s">
        <v>33</v>
      </c>
      <c r="K382" s="1">
        <v>79.8</v>
      </c>
      <c r="L382" s="1" t="s">
        <v>33</v>
      </c>
    </row>
    <row r="383" spans="1:18">
      <c r="B383" s="18"/>
      <c r="C383" s="18"/>
      <c r="F383" s="1" t="s">
        <v>31</v>
      </c>
      <c r="G383" s="1">
        <v>154.4</v>
      </c>
      <c r="H383" s="1" t="s">
        <v>33</v>
      </c>
      <c r="I383" s="1">
        <v>69.7</v>
      </c>
      <c r="J383" s="1" t="s">
        <v>33</v>
      </c>
      <c r="K383" s="1">
        <v>107.6</v>
      </c>
      <c r="L383" s="1" t="s">
        <v>33</v>
      </c>
      <c r="P383" s="1" t="s">
        <v>228</v>
      </c>
    </row>
    <row r="384" spans="1:18" ht="16">
      <c r="A384" s="47" t="s">
        <v>260</v>
      </c>
      <c r="B384" s="48">
        <v>24.709722222222222</v>
      </c>
      <c r="C384" s="48">
        <v>-81.381666666666661</v>
      </c>
      <c r="D384" s="52" t="s">
        <v>261</v>
      </c>
      <c r="E384" s="52" t="s">
        <v>60</v>
      </c>
      <c r="F384" s="31" t="s">
        <v>31</v>
      </c>
      <c r="G384" s="1">
        <v>23</v>
      </c>
      <c r="H384" s="1">
        <v>5.9</v>
      </c>
      <c r="I384" s="1">
        <v>56.5</v>
      </c>
      <c r="J384" s="1">
        <v>10.6</v>
      </c>
      <c r="K384" s="1">
        <v>13.3</v>
      </c>
      <c r="L384" s="1">
        <v>4.3</v>
      </c>
      <c r="M384" s="50">
        <v>3</v>
      </c>
      <c r="N384" s="1" t="s">
        <v>218</v>
      </c>
      <c r="P384" s="1" t="s">
        <v>262</v>
      </c>
      <c r="Q384" s="20" t="s">
        <v>263</v>
      </c>
      <c r="R384" s="20"/>
    </row>
    <row r="385" spans="1:18" ht="16">
      <c r="A385" s="47" t="s">
        <v>264</v>
      </c>
      <c r="B385" s="48">
        <v>42.258333333333333</v>
      </c>
      <c r="C385" s="48">
        <v>-123.95138888888889</v>
      </c>
      <c r="D385" s="49">
        <v>2002</v>
      </c>
      <c r="E385" s="49">
        <v>8</v>
      </c>
      <c r="F385" s="1" t="s">
        <v>31</v>
      </c>
      <c r="G385" s="1" t="s">
        <v>33</v>
      </c>
      <c r="H385" s="1" t="s">
        <v>33</v>
      </c>
      <c r="I385" s="1" t="s">
        <v>33</v>
      </c>
      <c r="J385" s="1" t="s">
        <v>33</v>
      </c>
      <c r="K385" s="1">
        <v>39</v>
      </c>
      <c r="L385" s="1" t="s">
        <v>33</v>
      </c>
      <c r="M385" s="50">
        <v>3</v>
      </c>
      <c r="N385" s="1" t="s">
        <v>218</v>
      </c>
      <c r="Q385" s="20"/>
      <c r="R385" s="20"/>
    </row>
    <row r="386" spans="1:18" ht="16">
      <c r="A386" s="47" t="s">
        <v>265</v>
      </c>
      <c r="B386" s="48">
        <v>33.321944444444448</v>
      </c>
      <c r="C386" s="48">
        <v>-81.577777777777769</v>
      </c>
      <c r="D386" s="52" t="s">
        <v>266</v>
      </c>
      <c r="E386" s="52" t="s">
        <v>267</v>
      </c>
      <c r="F386" s="31" t="s">
        <v>31</v>
      </c>
      <c r="G386" s="1">
        <v>19</v>
      </c>
      <c r="H386" s="1" t="s">
        <v>33</v>
      </c>
      <c r="I386" s="1">
        <v>55</v>
      </c>
      <c r="J386" s="1" t="s">
        <v>33</v>
      </c>
      <c r="K386" s="1">
        <v>10.5</v>
      </c>
      <c r="L386" s="1" t="s">
        <v>33</v>
      </c>
      <c r="M386" s="50">
        <v>3</v>
      </c>
      <c r="N386" s="1" t="s">
        <v>218</v>
      </c>
      <c r="P386" s="1" t="s">
        <v>268</v>
      </c>
      <c r="Q386" s="26" t="s">
        <v>269</v>
      </c>
      <c r="R386" s="20"/>
    </row>
    <row r="387" spans="1:18" ht="16">
      <c r="A387" s="47" t="s">
        <v>270</v>
      </c>
      <c r="B387" s="53">
        <v>34.659166666666664</v>
      </c>
      <c r="C387" s="53">
        <v>-77.426944444444445</v>
      </c>
      <c r="D387" s="54" t="s">
        <v>271</v>
      </c>
      <c r="E387" s="55">
        <v>3</v>
      </c>
      <c r="F387" s="31" t="s">
        <v>31</v>
      </c>
      <c r="G387" s="1">
        <v>11.3</v>
      </c>
      <c r="H387" s="1">
        <v>3.8</v>
      </c>
      <c r="I387" s="1">
        <v>44.7</v>
      </c>
      <c r="J387" s="1">
        <v>29.2</v>
      </c>
      <c r="K387" s="1">
        <v>5.6</v>
      </c>
      <c r="L387" s="1">
        <v>4.7</v>
      </c>
      <c r="M387" s="50">
        <v>3</v>
      </c>
      <c r="N387" s="1" t="s">
        <v>218</v>
      </c>
      <c r="P387" s="1" t="s">
        <v>262</v>
      </c>
      <c r="Q387" s="20"/>
      <c r="R387" s="20"/>
    </row>
    <row r="388" spans="1:18" ht="16">
      <c r="A388" s="47" t="s">
        <v>270</v>
      </c>
      <c r="B388" s="53">
        <v>34.035555555555554</v>
      </c>
      <c r="C388" s="53">
        <v>-80.793333333333337</v>
      </c>
      <c r="D388" s="56">
        <v>2011</v>
      </c>
      <c r="E388" s="57" t="s">
        <v>252</v>
      </c>
      <c r="F388" s="31" t="s">
        <v>31</v>
      </c>
      <c r="G388" s="1">
        <v>10.199999999999999</v>
      </c>
      <c r="H388" s="1" t="s">
        <v>33</v>
      </c>
      <c r="I388" s="1">
        <v>53.5</v>
      </c>
      <c r="J388" s="1" t="s">
        <v>33</v>
      </c>
      <c r="K388" s="1">
        <v>6.3</v>
      </c>
      <c r="L388" s="1">
        <v>2</v>
      </c>
      <c r="M388" s="50">
        <v>3</v>
      </c>
      <c r="N388" s="1" t="s">
        <v>218</v>
      </c>
      <c r="P388" s="1" t="s">
        <v>262</v>
      </c>
      <c r="Q388" s="20"/>
      <c r="R388" s="20"/>
    </row>
    <row r="389" spans="1:18" ht="16">
      <c r="A389" s="47" t="s">
        <v>217</v>
      </c>
      <c r="B389" s="48">
        <v>-35.980555555555554</v>
      </c>
      <c r="C389" s="48">
        <v>147.97583333333333</v>
      </c>
      <c r="D389" s="49" t="s">
        <v>60</v>
      </c>
      <c r="E389" s="49" t="s">
        <v>60</v>
      </c>
      <c r="F389" s="1" t="s">
        <v>31</v>
      </c>
      <c r="G389" s="1">
        <v>79</v>
      </c>
      <c r="H389" s="1" t="s">
        <v>33</v>
      </c>
      <c r="I389" s="1">
        <v>84</v>
      </c>
      <c r="J389" s="1" t="s">
        <v>33</v>
      </c>
      <c r="K389" s="1">
        <v>66.599999999999994</v>
      </c>
      <c r="L389" s="1" t="s">
        <v>33</v>
      </c>
      <c r="M389" s="50">
        <v>3</v>
      </c>
      <c r="N389" s="1" t="s">
        <v>218</v>
      </c>
      <c r="O389" s="1" t="s">
        <v>14</v>
      </c>
      <c r="P389" s="20"/>
      <c r="Q389" s="20"/>
      <c r="R389" s="20"/>
    </row>
    <row r="390" spans="1:18" ht="16">
      <c r="A390" s="47" t="s">
        <v>272</v>
      </c>
      <c r="B390" s="48">
        <v>-33.68</v>
      </c>
      <c r="C390" s="48">
        <v>116.25</v>
      </c>
      <c r="D390" s="49">
        <v>2007</v>
      </c>
      <c r="E390" s="49" t="s">
        <v>33</v>
      </c>
      <c r="F390" s="1" t="s">
        <v>273</v>
      </c>
      <c r="G390" s="1">
        <v>6</v>
      </c>
      <c r="H390" s="1" t="s">
        <v>33</v>
      </c>
      <c r="I390" s="1">
        <v>100</v>
      </c>
      <c r="J390" s="1" t="s">
        <v>33</v>
      </c>
      <c r="K390" s="1">
        <v>6</v>
      </c>
      <c r="L390" s="1" t="s">
        <v>33</v>
      </c>
      <c r="M390" s="50">
        <v>3</v>
      </c>
      <c r="N390" s="1" t="s">
        <v>218</v>
      </c>
      <c r="P390" s="16"/>
      <c r="Q390" s="20"/>
      <c r="R390" s="20"/>
    </row>
    <row r="391" spans="1:18">
      <c r="B391" s="18"/>
      <c r="C391" s="18"/>
      <c r="F391" s="1" t="s">
        <v>274</v>
      </c>
      <c r="G391" s="1">
        <v>42</v>
      </c>
      <c r="H391" s="1" t="s">
        <v>33</v>
      </c>
      <c r="I391" s="1">
        <v>52</v>
      </c>
      <c r="J391" s="1" t="s">
        <v>33</v>
      </c>
      <c r="K391" s="1">
        <v>22</v>
      </c>
      <c r="L391" s="1" t="s">
        <v>33</v>
      </c>
    </row>
    <row r="392" spans="1:18">
      <c r="B392" s="18"/>
      <c r="C392" s="18"/>
      <c r="F392" s="1" t="s">
        <v>31</v>
      </c>
      <c r="G392" s="1">
        <v>48</v>
      </c>
      <c r="H392" s="1" t="s">
        <v>33</v>
      </c>
      <c r="I392" s="1">
        <v>76</v>
      </c>
      <c r="J392" s="1" t="s">
        <v>33</v>
      </c>
      <c r="K392" s="1">
        <v>28</v>
      </c>
      <c r="L392" s="1" t="s">
        <v>33</v>
      </c>
    </row>
    <row r="393" spans="1:18" ht="16">
      <c r="A393" s="47" t="s">
        <v>272</v>
      </c>
      <c r="B393" s="48">
        <v>-34.200000000000003</v>
      </c>
      <c r="C393" s="48">
        <v>116.33999999999999</v>
      </c>
      <c r="D393" s="49">
        <v>2007</v>
      </c>
      <c r="E393" s="49" t="s">
        <v>33</v>
      </c>
      <c r="F393" s="1" t="s">
        <v>273</v>
      </c>
      <c r="G393" s="1">
        <v>8</v>
      </c>
      <c r="H393" s="1" t="s">
        <v>33</v>
      </c>
      <c r="I393" s="1">
        <v>62</v>
      </c>
      <c r="J393" s="1" t="s">
        <v>33</v>
      </c>
      <c r="K393" s="1">
        <v>5</v>
      </c>
      <c r="L393" s="1" t="s">
        <v>33</v>
      </c>
      <c r="M393" s="50">
        <v>3</v>
      </c>
      <c r="N393" s="1" t="s">
        <v>218</v>
      </c>
      <c r="Q393" s="20"/>
      <c r="R393" s="20"/>
    </row>
    <row r="394" spans="1:18">
      <c r="B394" s="18"/>
      <c r="C394" s="18"/>
      <c r="F394" s="1" t="s">
        <v>274</v>
      </c>
      <c r="G394" s="1">
        <v>175</v>
      </c>
      <c r="H394" s="1" t="s">
        <v>33</v>
      </c>
      <c r="I394" s="1">
        <v>30</v>
      </c>
      <c r="J394" s="1" t="s">
        <v>33</v>
      </c>
      <c r="K394" s="1">
        <v>53</v>
      </c>
      <c r="L394" s="1" t="s">
        <v>33</v>
      </c>
    </row>
    <row r="395" spans="1:18">
      <c r="B395" s="18"/>
      <c r="C395" s="18"/>
      <c r="F395" s="1" t="s">
        <v>31</v>
      </c>
      <c r="G395" s="1">
        <v>183</v>
      </c>
      <c r="H395" s="1" t="s">
        <v>33</v>
      </c>
      <c r="I395" s="1">
        <v>46</v>
      </c>
      <c r="J395" s="1" t="s">
        <v>33</v>
      </c>
      <c r="K395" s="1">
        <v>58</v>
      </c>
      <c r="L395" s="1" t="s">
        <v>33</v>
      </c>
    </row>
    <row r="396" spans="1:18" ht="16">
      <c r="A396" s="47" t="s">
        <v>272</v>
      </c>
      <c r="B396" s="48">
        <v>-33.921944444444442</v>
      </c>
      <c r="C396" s="48">
        <v>116.17</v>
      </c>
      <c r="D396" s="49">
        <v>2008</v>
      </c>
      <c r="E396" s="49" t="s">
        <v>33</v>
      </c>
      <c r="F396" s="1" t="s">
        <v>273</v>
      </c>
      <c r="G396" s="1">
        <v>7</v>
      </c>
      <c r="H396" s="1" t="s">
        <v>33</v>
      </c>
      <c r="I396" s="1">
        <v>86</v>
      </c>
      <c r="J396" s="1" t="s">
        <v>33</v>
      </c>
      <c r="K396" s="1">
        <v>6</v>
      </c>
      <c r="L396" s="1" t="s">
        <v>33</v>
      </c>
      <c r="M396" s="50">
        <v>3</v>
      </c>
      <c r="N396" s="1" t="s">
        <v>218</v>
      </c>
      <c r="Q396" s="20"/>
      <c r="R396" s="20"/>
    </row>
    <row r="397" spans="1:18">
      <c r="B397" s="18"/>
      <c r="C397" s="18"/>
      <c r="F397" s="1" t="s">
        <v>274</v>
      </c>
      <c r="G397" s="1">
        <v>94</v>
      </c>
      <c r="H397" s="1" t="s">
        <v>33</v>
      </c>
      <c r="I397" s="1">
        <v>50</v>
      </c>
      <c r="J397" s="1" t="s">
        <v>33</v>
      </c>
      <c r="K397" s="1">
        <v>47</v>
      </c>
      <c r="L397" s="1" t="s">
        <v>33</v>
      </c>
    </row>
    <row r="398" spans="1:18">
      <c r="B398" s="18"/>
      <c r="C398" s="18"/>
      <c r="F398" s="1" t="s">
        <v>31</v>
      </c>
      <c r="G398" s="1">
        <v>101</v>
      </c>
      <c r="H398" s="1" t="s">
        <v>33</v>
      </c>
      <c r="I398" s="1">
        <v>68</v>
      </c>
      <c r="J398" s="1" t="s">
        <v>33</v>
      </c>
      <c r="K398" s="1">
        <v>53</v>
      </c>
      <c r="L398" s="1" t="s">
        <v>33</v>
      </c>
    </row>
    <row r="399" spans="1:18" ht="16">
      <c r="A399" s="47" t="s">
        <v>272</v>
      </c>
      <c r="B399" s="48">
        <v>-37.090000000000003</v>
      </c>
      <c r="C399" s="48">
        <v>145.07999999999998</v>
      </c>
      <c r="D399" s="49" t="s">
        <v>275</v>
      </c>
      <c r="E399" s="49" t="s">
        <v>33</v>
      </c>
      <c r="F399" s="1" t="s">
        <v>273</v>
      </c>
      <c r="G399" s="1">
        <v>8</v>
      </c>
      <c r="H399" s="1" t="s">
        <v>33</v>
      </c>
      <c r="I399" s="1">
        <v>83</v>
      </c>
      <c r="J399" s="1" t="s">
        <v>33</v>
      </c>
      <c r="K399" s="1">
        <v>7</v>
      </c>
      <c r="L399" s="1" t="s">
        <v>33</v>
      </c>
      <c r="M399" s="50">
        <v>3</v>
      </c>
      <c r="N399" s="1" t="s">
        <v>218</v>
      </c>
      <c r="Q399" s="20"/>
      <c r="R399" s="20"/>
    </row>
    <row r="400" spans="1:18">
      <c r="B400" s="18"/>
      <c r="C400" s="18"/>
      <c r="F400" s="1" t="s">
        <v>274</v>
      </c>
      <c r="G400" s="1">
        <v>52</v>
      </c>
      <c r="H400" s="1" t="s">
        <v>33</v>
      </c>
      <c r="I400" s="1">
        <v>38</v>
      </c>
      <c r="J400" s="1" t="s">
        <v>33</v>
      </c>
      <c r="K400" s="1">
        <v>20</v>
      </c>
      <c r="L400" s="1" t="s">
        <v>33</v>
      </c>
    </row>
    <row r="401" spans="1:18">
      <c r="B401" s="18"/>
      <c r="C401" s="18"/>
      <c r="F401" s="1" t="s">
        <v>31</v>
      </c>
      <c r="G401" s="1">
        <v>60</v>
      </c>
      <c r="H401" s="1" t="s">
        <v>33</v>
      </c>
      <c r="I401" s="1">
        <v>60.5</v>
      </c>
      <c r="J401" s="1" t="s">
        <v>33</v>
      </c>
      <c r="K401" s="1">
        <v>27</v>
      </c>
      <c r="L401" s="1" t="s">
        <v>33</v>
      </c>
    </row>
    <row r="402" spans="1:18" ht="16">
      <c r="A402" s="47" t="s">
        <v>272</v>
      </c>
      <c r="B402" s="48">
        <v>-33.93</v>
      </c>
      <c r="C402" s="48">
        <v>115.46000000000001</v>
      </c>
      <c r="D402" s="49">
        <v>1983</v>
      </c>
      <c r="E402" s="49" t="s">
        <v>33</v>
      </c>
      <c r="F402" s="1" t="s">
        <v>273</v>
      </c>
      <c r="G402" s="1">
        <v>9</v>
      </c>
      <c r="H402" s="1" t="s">
        <v>33</v>
      </c>
      <c r="I402" s="1">
        <v>100</v>
      </c>
      <c r="J402" s="1" t="s">
        <v>33</v>
      </c>
      <c r="K402" s="1">
        <v>9</v>
      </c>
      <c r="L402" s="1" t="s">
        <v>33</v>
      </c>
      <c r="M402" s="50">
        <v>3</v>
      </c>
      <c r="N402" s="1" t="s">
        <v>218</v>
      </c>
      <c r="Q402" s="20"/>
      <c r="R402" s="20"/>
    </row>
    <row r="403" spans="1:18">
      <c r="B403" s="18"/>
      <c r="C403" s="18"/>
      <c r="F403" s="1" t="s">
        <v>274</v>
      </c>
      <c r="G403" s="1">
        <v>61</v>
      </c>
      <c r="H403" s="1" t="s">
        <v>33</v>
      </c>
      <c r="I403" s="1">
        <v>56</v>
      </c>
      <c r="J403" s="1" t="s">
        <v>33</v>
      </c>
      <c r="K403" s="1">
        <v>34</v>
      </c>
      <c r="L403" s="1" t="s">
        <v>33</v>
      </c>
    </row>
    <row r="404" spans="1:18">
      <c r="B404" s="18"/>
      <c r="C404" s="18"/>
      <c r="F404" s="1" t="s">
        <v>31</v>
      </c>
      <c r="G404" s="1">
        <v>70</v>
      </c>
      <c r="H404" s="1" t="s">
        <v>33</v>
      </c>
      <c r="I404" s="1">
        <v>78</v>
      </c>
      <c r="J404" s="1" t="s">
        <v>33</v>
      </c>
      <c r="K404" s="1">
        <v>43</v>
      </c>
      <c r="L404" s="1" t="s">
        <v>33</v>
      </c>
    </row>
    <row r="405" spans="1:18" ht="16">
      <c r="A405" s="47" t="s">
        <v>272</v>
      </c>
      <c r="B405" s="48">
        <v>-43.22</v>
      </c>
      <c r="C405" s="48">
        <v>146.54</v>
      </c>
      <c r="D405" s="49">
        <v>2000</v>
      </c>
      <c r="E405" s="49" t="s">
        <v>33</v>
      </c>
      <c r="F405" s="1" t="s">
        <v>273</v>
      </c>
      <c r="G405" s="1">
        <v>44</v>
      </c>
      <c r="H405" s="1" t="s">
        <v>33</v>
      </c>
      <c r="I405" s="1">
        <v>80</v>
      </c>
      <c r="J405" s="1" t="s">
        <v>33</v>
      </c>
      <c r="K405" s="1">
        <v>35</v>
      </c>
      <c r="L405" s="1" t="s">
        <v>33</v>
      </c>
      <c r="M405" s="50">
        <v>3</v>
      </c>
      <c r="N405" s="1" t="s">
        <v>218</v>
      </c>
      <c r="Q405" s="20"/>
      <c r="R405" s="20"/>
    </row>
    <row r="406" spans="1:18">
      <c r="B406" s="18"/>
      <c r="C406" s="18"/>
      <c r="F406" s="1" t="s">
        <v>274</v>
      </c>
      <c r="G406" s="1">
        <v>600</v>
      </c>
      <c r="H406" s="1" t="s">
        <v>33</v>
      </c>
      <c r="I406" s="1">
        <v>44</v>
      </c>
      <c r="J406" s="1" t="s">
        <v>33</v>
      </c>
      <c r="K406" s="1">
        <v>264</v>
      </c>
      <c r="L406" s="1" t="s">
        <v>33</v>
      </c>
    </row>
    <row r="407" spans="1:18">
      <c r="B407" s="18"/>
      <c r="C407" s="18"/>
      <c r="F407" s="1" t="s">
        <v>31</v>
      </c>
      <c r="G407" s="1">
        <v>644</v>
      </c>
      <c r="H407" s="1" t="s">
        <v>33</v>
      </c>
      <c r="I407" s="1">
        <v>62</v>
      </c>
      <c r="J407" s="1" t="s">
        <v>33</v>
      </c>
      <c r="K407" s="1">
        <v>299</v>
      </c>
      <c r="L407" s="1" t="s">
        <v>33</v>
      </c>
    </row>
    <row r="408" spans="1:18" ht="16">
      <c r="A408" s="47" t="s">
        <v>272</v>
      </c>
      <c r="B408" s="48">
        <v>-35.762222222222221</v>
      </c>
      <c r="C408" s="48">
        <v>148.04333333333332</v>
      </c>
      <c r="D408" s="49">
        <v>2004</v>
      </c>
      <c r="E408" s="49" t="s">
        <v>33</v>
      </c>
      <c r="F408" s="1" t="s">
        <v>273</v>
      </c>
      <c r="G408" s="1">
        <v>13</v>
      </c>
      <c r="H408" s="1" t="s">
        <v>33</v>
      </c>
      <c r="I408" s="1">
        <v>100</v>
      </c>
      <c r="J408" s="1" t="s">
        <v>33</v>
      </c>
      <c r="K408" s="1">
        <v>13</v>
      </c>
      <c r="L408" s="1" t="s">
        <v>33</v>
      </c>
      <c r="M408" s="50">
        <v>3</v>
      </c>
      <c r="N408" s="1" t="s">
        <v>218</v>
      </c>
      <c r="Q408" s="20"/>
      <c r="R408" s="20"/>
    </row>
    <row r="409" spans="1:18">
      <c r="B409" s="18"/>
      <c r="C409" s="18"/>
      <c r="F409" s="1" t="s">
        <v>274</v>
      </c>
      <c r="G409" s="1">
        <v>86</v>
      </c>
      <c r="H409" s="1" t="s">
        <v>33</v>
      </c>
      <c r="I409" s="1">
        <v>40</v>
      </c>
      <c r="J409" s="1" t="s">
        <v>33</v>
      </c>
      <c r="K409" s="1">
        <v>34</v>
      </c>
      <c r="L409" s="1" t="s">
        <v>33</v>
      </c>
    </row>
    <row r="410" spans="1:18">
      <c r="B410" s="18"/>
      <c r="C410" s="18"/>
      <c r="F410" s="1" t="s">
        <v>31</v>
      </c>
      <c r="G410" s="1">
        <v>99</v>
      </c>
      <c r="H410" s="1" t="s">
        <v>33</v>
      </c>
      <c r="I410" s="1">
        <v>70</v>
      </c>
      <c r="J410" s="1" t="s">
        <v>33</v>
      </c>
      <c r="K410" s="1">
        <v>47</v>
      </c>
      <c r="L410" s="1" t="s">
        <v>33</v>
      </c>
    </row>
    <row r="411" spans="1:18" ht="16">
      <c r="A411" s="47" t="s">
        <v>276</v>
      </c>
      <c r="B411" s="48">
        <v>19.50888888888889</v>
      </c>
      <c r="C411" s="48">
        <v>-99.50833333333334</v>
      </c>
      <c r="D411" s="49">
        <v>2006</v>
      </c>
      <c r="E411" s="49">
        <v>3</v>
      </c>
      <c r="F411" s="1" t="s">
        <v>31</v>
      </c>
      <c r="G411" s="1" t="s">
        <v>33</v>
      </c>
      <c r="H411" s="1" t="s">
        <v>33</v>
      </c>
      <c r="I411" s="1" t="s">
        <v>33</v>
      </c>
      <c r="J411" s="1" t="s">
        <v>33</v>
      </c>
      <c r="K411" s="1">
        <v>17.399999999999999</v>
      </c>
      <c r="L411" s="1">
        <v>12.3</v>
      </c>
      <c r="M411" s="50">
        <v>3</v>
      </c>
      <c r="N411" s="1" t="s">
        <v>218</v>
      </c>
      <c r="Q411" s="20"/>
      <c r="R411" s="20"/>
    </row>
    <row r="412" spans="1:18">
      <c r="B412" s="18"/>
      <c r="C412" s="18"/>
    </row>
    <row r="413" spans="1:18" ht="16">
      <c r="A413" s="58" t="s">
        <v>277</v>
      </c>
      <c r="B413" s="59">
        <v>46.783333333333331</v>
      </c>
      <c r="C413" s="59">
        <v>-83.333333333333329</v>
      </c>
      <c r="D413" s="60" t="s">
        <v>278</v>
      </c>
      <c r="E413" s="61" t="s">
        <v>279</v>
      </c>
      <c r="F413" s="1" t="s">
        <v>227</v>
      </c>
      <c r="G413" s="1" t="s">
        <v>33</v>
      </c>
      <c r="H413" s="1" t="s">
        <v>33</v>
      </c>
      <c r="I413" s="1" t="s">
        <v>33</v>
      </c>
      <c r="J413" s="1" t="s">
        <v>33</v>
      </c>
      <c r="K413" s="1">
        <v>12.3</v>
      </c>
      <c r="L413" s="1">
        <v>5.4</v>
      </c>
      <c r="M413" s="62">
        <v>4</v>
      </c>
      <c r="N413" s="1" t="s">
        <v>280</v>
      </c>
      <c r="P413" s="20"/>
      <c r="Q413" s="20"/>
      <c r="R413" s="20"/>
    </row>
    <row r="414" spans="1:18">
      <c r="B414" s="18"/>
      <c r="C414" s="18"/>
      <c r="F414" s="1" t="s">
        <v>281</v>
      </c>
      <c r="G414" s="1" t="s">
        <v>33</v>
      </c>
      <c r="H414" s="1" t="s">
        <v>33</v>
      </c>
      <c r="I414" s="1" t="s">
        <v>33</v>
      </c>
      <c r="J414" s="1" t="s">
        <v>33</v>
      </c>
      <c r="K414" s="1">
        <v>4.5999999999999996</v>
      </c>
      <c r="L414" s="1">
        <v>1.1000000000000001</v>
      </c>
    </row>
    <row r="415" spans="1:18">
      <c r="B415" s="18"/>
      <c r="C415" s="18"/>
      <c r="F415" s="1" t="s">
        <v>282</v>
      </c>
      <c r="G415" s="1" t="s">
        <v>33</v>
      </c>
      <c r="H415" s="1" t="s">
        <v>33</v>
      </c>
      <c r="I415" s="1" t="s">
        <v>33</v>
      </c>
      <c r="J415" s="1" t="s">
        <v>33</v>
      </c>
      <c r="K415" s="1">
        <v>2.5</v>
      </c>
      <c r="L415" s="1">
        <v>2.2000000000000002</v>
      </c>
    </row>
    <row r="416" spans="1:18">
      <c r="B416" s="18"/>
      <c r="C416" s="18"/>
      <c r="F416" s="1" t="s">
        <v>283</v>
      </c>
      <c r="G416" s="1" t="s">
        <v>33</v>
      </c>
      <c r="H416" s="1" t="s">
        <v>33</v>
      </c>
      <c r="I416" s="1" t="s">
        <v>33</v>
      </c>
      <c r="J416" s="1" t="s">
        <v>33</v>
      </c>
      <c r="K416" s="1">
        <v>1.3</v>
      </c>
      <c r="L416" s="1">
        <v>0.5</v>
      </c>
    </row>
    <row r="417" spans="1:20">
      <c r="B417" s="18"/>
      <c r="C417" s="18"/>
      <c r="F417" s="1" t="s">
        <v>284</v>
      </c>
      <c r="G417" s="1" t="s">
        <v>33</v>
      </c>
      <c r="H417" s="1" t="s">
        <v>33</v>
      </c>
      <c r="I417" s="1" t="s">
        <v>33</v>
      </c>
      <c r="J417" s="1" t="s">
        <v>33</v>
      </c>
      <c r="K417" s="1">
        <v>13.1</v>
      </c>
      <c r="L417" s="1">
        <v>3.6</v>
      </c>
    </row>
    <row r="418" spans="1:20">
      <c r="B418" s="18"/>
      <c r="C418" s="18"/>
      <c r="F418" s="1" t="s">
        <v>31</v>
      </c>
      <c r="G418" s="1">
        <v>99.3</v>
      </c>
      <c r="H418" s="1">
        <v>4.2</v>
      </c>
      <c r="I418" s="1">
        <v>66.2</v>
      </c>
      <c r="J418" s="1">
        <v>5.4</v>
      </c>
      <c r="K418" s="1">
        <v>33.700000000000003</v>
      </c>
      <c r="L418" s="1">
        <v>6.6</v>
      </c>
      <c r="P418" s="31" t="s">
        <v>285</v>
      </c>
    </row>
    <row r="419" spans="1:20" ht="16">
      <c r="A419" s="58" t="s">
        <v>286</v>
      </c>
      <c r="B419" s="59">
        <v>46.883333333333333</v>
      </c>
      <c r="C419" s="59">
        <v>-83.4</v>
      </c>
      <c r="D419" s="61" t="s">
        <v>287</v>
      </c>
      <c r="E419" s="61" t="s">
        <v>288</v>
      </c>
      <c r="F419" s="1" t="s">
        <v>31</v>
      </c>
      <c r="G419" s="1">
        <v>48.3</v>
      </c>
      <c r="H419" s="1">
        <v>10</v>
      </c>
      <c r="I419" s="1">
        <v>49.1</v>
      </c>
      <c r="J419" s="1">
        <v>17.7</v>
      </c>
      <c r="K419" s="1">
        <v>23.2</v>
      </c>
      <c r="L419" s="1">
        <v>7.6</v>
      </c>
      <c r="M419" s="62">
        <v>4</v>
      </c>
      <c r="N419" s="1" t="s">
        <v>280</v>
      </c>
      <c r="P419" s="26"/>
      <c r="Q419" s="20"/>
      <c r="R419" s="20"/>
    </row>
    <row r="420" spans="1:20" ht="16">
      <c r="A420" s="58" t="s">
        <v>289</v>
      </c>
      <c r="B420" s="59">
        <v>48.916666666666664</v>
      </c>
      <c r="C420" s="59">
        <v>-85.283333333333331</v>
      </c>
      <c r="D420" s="60" t="s">
        <v>290</v>
      </c>
      <c r="E420" s="60" t="s">
        <v>33</v>
      </c>
      <c r="F420" s="1" t="s">
        <v>291</v>
      </c>
      <c r="G420" s="1">
        <v>169.7</v>
      </c>
      <c r="H420" s="1">
        <v>9.1999999999999993</v>
      </c>
      <c r="I420" s="1">
        <v>4</v>
      </c>
      <c r="J420" s="1">
        <v>0.9</v>
      </c>
      <c r="K420" s="1">
        <v>6.8</v>
      </c>
      <c r="L420" s="1">
        <v>1.7</v>
      </c>
      <c r="M420" s="62">
        <v>4</v>
      </c>
      <c r="N420" s="1" t="s">
        <v>280</v>
      </c>
      <c r="P420" s="20"/>
      <c r="Q420" s="20"/>
      <c r="R420" s="20"/>
    </row>
    <row r="421" spans="1:20">
      <c r="B421" s="18"/>
      <c r="C421" s="18"/>
      <c r="F421" s="1" t="s">
        <v>292</v>
      </c>
      <c r="G421" s="1">
        <v>162</v>
      </c>
      <c r="H421" s="1" t="s">
        <v>33</v>
      </c>
      <c r="I421" s="1">
        <v>11</v>
      </c>
      <c r="J421" s="1" t="s">
        <v>33</v>
      </c>
      <c r="K421" s="1">
        <v>17.5</v>
      </c>
      <c r="L421" s="1" t="s">
        <v>33</v>
      </c>
    </row>
    <row r="422" spans="1:20">
      <c r="B422" s="18"/>
      <c r="C422" s="18"/>
      <c r="F422" s="1" t="s">
        <v>31</v>
      </c>
      <c r="G422" s="1">
        <v>331.7</v>
      </c>
      <c r="H422" s="1" t="s">
        <v>33</v>
      </c>
      <c r="I422" s="1">
        <v>7.5</v>
      </c>
      <c r="J422" s="1" t="s">
        <v>33</v>
      </c>
      <c r="K422" s="1">
        <v>24.3</v>
      </c>
      <c r="L422" s="1" t="s">
        <v>33</v>
      </c>
    </row>
    <row r="423" spans="1:20" ht="16">
      <c r="A423" s="58" t="s">
        <v>293</v>
      </c>
      <c r="B423" s="59">
        <v>61.598611111111111</v>
      </c>
      <c r="C423" s="59">
        <v>-117.2961111111111</v>
      </c>
      <c r="D423" s="60">
        <v>1997</v>
      </c>
      <c r="E423" s="61" t="s">
        <v>288</v>
      </c>
      <c r="F423" s="1" t="s">
        <v>31</v>
      </c>
      <c r="G423" s="1" t="s">
        <v>33</v>
      </c>
      <c r="H423" s="1" t="s">
        <v>33</v>
      </c>
      <c r="I423" s="1" t="s">
        <v>33</v>
      </c>
      <c r="J423" s="1" t="s">
        <v>33</v>
      </c>
      <c r="K423" s="1">
        <v>42.7</v>
      </c>
      <c r="L423" s="1" t="s">
        <v>33</v>
      </c>
      <c r="M423" s="62">
        <v>4</v>
      </c>
      <c r="N423" s="1" t="s">
        <v>280</v>
      </c>
      <c r="P423" s="20"/>
      <c r="Q423" s="20"/>
      <c r="R423" s="20"/>
    </row>
    <row r="424" spans="1:20" ht="16">
      <c r="A424" s="58" t="s">
        <v>294</v>
      </c>
      <c r="B424" s="59">
        <v>63.56666666666667</v>
      </c>
      <c r="C424" s="59">
        <v>-157.06666666666666</v>
      </c>
      <c r="D424" s="60">
        <v>1997</v>
      </c>
      <c r="E424" s="60">
        <v>6</v>
      </c>
      <c r="F424" s="1" t="s">
        <v>31</v>
      </c>
      <c r="G424" s="1" t="s">
        <v>33</v>
      </c>
      <c r="H424" s="1" t="s">
        <v>33</v>
      </c>
      <c r="I424" s="1" t="s">
        <v>33</v>
      </c>
      <c r="J424" s="1" t="s">
        <v>33</v>
      </c>
      <c r="K424" s="1">
        <v>36.700000000000003</v>
      </c>
      <c r="L424" s="1">
        <v>7</v>
      </c>
      <c r="M424" s="62">
        <v>4</v>
      </c>
      <c r="N424" s="1" t="s">
        <v>280</v>
      </c>
      <c r="P424" s="20"/>
      <c r="Q424" s="20"/>
      <c r="R424" s="20"/>
    </row>
    <row r="425" spans="1:20" ht="16">
      <c r="A425" s="58" t="s">
        <v>295</v>
      </c>
      <c r="B425" s="59">
        <v>64.756399999999999</v>
      </c>
      <c r="C425" s="59">
        <v>-148.25810000000001</v>
      </c>
      <c r="D425" s="60" t="s">
        <v>60</v>
      </c>
      <c r="E425" s="60" t="s">
        <v>60</v>
      </c>
      <c r="F425" s="31" t="s">
        <v>31</v>
      </c>
      <c r="G425" s="1" t="s">
        <v>33</v>
      </c>
      <c r="H425" s="1" t="s">
        <v>33</v>
      </c>
      <c r="I425" s="1" t="s">
        <v>33</v>
      </c>
      <c r="J425" s="1" t="s">
        <v>33</v>
      </c>
      <c r="K425" s="1">
        <v>83</v>
      </c>
      <c r="L425" s="1" t="s">
        <v>33</v>
      </c>
      <c r="M425" s="62">
        <v>4</v>
      </c>
      <c r="N425" s="1" t="s">
        <v>280</v>
      </c>
      <c r="P425" s="20" t="s">
        <v>268</v>
      </c>
      <c r="Q425" s="28" t="s">
        <v>296</v>
      </c>
      <c r="R425" s="20">
        <v>64.732500000000002</v>
      </c>
      <c r="S425" s="1">
        <v>-148.28469999999999</v>
      </c>
      <c r="T425" s="1" t="s">
        <v>297</v>
      </c>
    </row>
    <row r="426" spans="1:20" ht="16">
      <c r="A426" s="58" t="s">
        <v>295</v>
      </c>
      <c r="B426" s="59">
        <v>63.875700000000002</v>
      </c>
      <c r="C426" s="59">
        <v>-145.3931</v>
      </c>
      <c r="D426" s="60" t="s">
        <v>60</v>
      </c>
      <c r="E426" s="60" t="s">
        <v>60</v>
      </c>
      <c r="F426" s="31" t="s">
        <v>31</v>
      </c>
      <c r="G426" s="1" t="s">
        <v>33</v>
      </c>
      <c r="H426" s="1" t="s">
        <v>33</v>
      </c>
      <c r="I426" s="1" t="s">
        <v>33</v>
      </c>
      <c r="J426" s="1" t="s">
        <v>33</v>
      </c>
      <c r="K426" s="1">
        <v>30.4</v>
      </c>
      <c r="L426" s="1" t="s">
        <v>33</v>
      </c>
      <c r="M426" s="62">
        <v>4</v>
      </c>
      <c r="N426" s="1" t="s">
        <v>280</v>
      </c>
      <c r="P426" s="20" t="s">
        <v>268</v>
      </c>
      <c r="Q426" s="28" t="s">
        <v>296</v>
      </c>
      <c r="R426" s="20">
        <v>63.8536</v>
      </c>
      <c r="S426" s="1">
        <v>-145.58189999999999</v>
      </c>
    </row>
    <row r="427" spans="1:20" ht="16">
      <c r="A427" s="58" t="s">
        <v>295</v>
      </c>
      <c r="B427" s="59">
        <v>63.416200000000003</v>
      </c>
      <c r="C427" s="59">
        <v>-142.50749999999999</v>
      </c>
      <c r="D427" s="60" t="s">
        <v>60</v>
      </c>
      <c r="E427" s="60" t="s">
        <v>60</v>
      </c>
      <c r="F427" s="31" t="s">
        <v>31</v>
      </c>
      <c r="G427" s="1" t="s">
        <v>33</v>
      </c>
      <c r="H427" s="1" t="s">
        <v>33</v>
      </c>
      <c r="I427" s="1" t="s">
        <v>33</v>
      </c>
      <c r="J427" s="1" t="s">
        <v>33</v>
      </c>
      <c r="K427" s="1">
        <v>25.2</v>
      </c>
      <c r="L427" s="1" t="s">
        <v>33</v>
      </c>
      <c r="M427" s="62">
        <v>4</v>
      </c>
      <c r="N427" s="1" t="s">
        <v>280</v>
      </c>
      <c r="P427" s="20" t="s">
        <v>268</v>
      </c>
      <c r="Q427" s="28" t="s">
        <v>296</v>
      </c>
      <c r="R427" s="20">
        <v>63.4069</v>
      </c>
      <c r="S427" s="1">
        <v>-142.5164</v>
      </c>
    </row>
    <row r="428" spans="1:20" ht="16">
      <c r="A428" s="58" t="s">
        <v>295</v>
      </c>
      <c r="B428" s="59">
        <v>63.366700000000002</v>
      </c>
      <c r="C428" s="59">
        <v>-143.00370000000001</v>
      </c>
      <c r="D428" s="60" t="s">
        <v>60</v>
      </c>
      <c r="E428" s="60" t="s">
        <v>60</v>
      </c>
      <c r="F428" s="31" t="s">
        <v>31</v>
      </c>
      <c r="G428" s="1" t="s">
        <v>33</v>
      </c>
      <c r="H428" s="1" t="s">
        <v>33</v>
      </c>
      <c r="I428" s="1" t="s">
        <v>33</v>
      </c>
      <c r="J428" s="1" t="s">
        <v>33</v>
      </c>
      <c r="K428" s="1">
        <v>50.6</v>
      </c>
      <c r="L428" s="1" t="s">
        <v>33</v>
      </c>
      <c r="M428" s="62">
        <v>4</v>
      </c>
      <c r="N428" s="1" t="s">
        <v>280</v>
      </c>
      <c r="P428" s="20" t="s">
        <v>268</v>
      </c>
      <c r="Q428" s="28" t="s">
        <v>296</v>
      </c>
      <c r="R428" s="20">
        <v>63.290300000000002</v>
      </c>
      <c r="S428" s="1">
        <v>-142.8167</v>
      </c>
    </row>
    <row r="429" spans="1:20" ht="16">
      <c r="A429" s="58" t="s">
        <v>295</v>
      </c>
      <c r="B429" s="59">
        <v>63.673499999999997</v>
      </c>
      <c r="C429" s="59">
        <v>-144.5369</v>
      </c>
      <c r="D429" s="60" t="s">
        <v>60</v>
      </c>
      <c r="E429" s="60" t="s">
        <v>60</v>
      </c>
      <c r="F429" s="31" t="s">
        <v>31</v>
      </c>
      <c r="G429" s="1" t="s">
        <v>33</v>
      </c>
      <c r="H429" s="1" t="s">
        <v>33</v>
      </c>
      <c r="I429" s="1" t="s">
        <v>33</v>
      </c>
      <c r="J429" s="1" t="s">
        <v>33</v>
      </c>
      <c r="K429" s="1">
        <v>40.6</v>
      </c>
      <c r="L429" s="1" t="s">
        <v>33</v>
      </c>
      <c r="M429" s="62">
        <v>4</v>
      </c>
      <c r="N429" s="1" t="s">
        <v>280</v>
      </c>
      <c r="P429" s="20" t="s">
        <v>268</v>
      </c>
      <c r="Q429" s="28" t="s">
        <v>296</v>
      </c>
      <c r="R429" s="20">
        <v>63.693100000000001</v>
      </c>
      <c r="S429" s="1">
        <v>-144.53469999999999</v>
      </c>
    </row>
    <row r="430" spans="1:20" ht="16">
      <c r="A430" s="58" t="s">
        <v>295</v>
      </c>
      <c r="B430" s="59">
        <v>63.251199999999997</v>
      </c>
      <c r="C430" s="59">
        <v>-142.35079999999999</v>
      </c>
      <c r="D430" s="60" t="s">
        <v>60</v>
      </c>
      <c r="E430" s="60" t="s">
        <v>60</v>
      </c>
      <c r="F430" s="31" t="s">
        <v>31</v>
      </c>
      <c r="G430" s="1" t="s">
        <v>33</v>
      </c>
      <c r="H430" s="1" t="s">
        <v>33</v>
      </c>
      <c r="I430" s="1" t="s">
        <v>33</v>
      </c>
      <c r="J430" s="1" t="s">
        <v>33</v>
      </c>
      <c r="K430" s="1">
        <v>55.6</v>
      </c>
      <c r="L430" s="1" t="s">
        <v>33</v>
      </c>
      <c r="M430" s="62">
        <v>4</v>
      </c>
      <c r="N430" s="1" t="s">
        <v>280</v>
      </c>
      <c r="P430" s="20" t="s">
        <v>268</v>
      </c>
      <c r="Q430" s="28" t="s">
        <v>296</v>
      </c>
      <c r="R430" s="20">
        <v>63.259399999999999</v>
      </c>
      <c r="S430" s="1">
        <v>-142.39330000000001</v>
      </c>
    </row>
    <row r="431" spans="1:20" ht="16">
      <c r="A431" s="58" t="s">
        <v>295</v>
      </c>
      <c r="B431" s="59">
        <v>63.789200000000001</v>
      </c>
      <c r="C431" s="59">
        <v>-145.05119999999999</v>
      </c>
      <c r="D431" s="60" t="s">
        <v>60</v>
      </c>
      <c r="E431" s="60" t="s">
        <v>60</v>
      </c>
      <c r="F431" s="31" t="s">
        <v>31</v>
      </c>
      <c r="G431" s="1" t="s">
        <v>33</v>
      </c>
      <c r="H431" s="1" t="s">
        <v>33</v>
      </c>
      <c r="I431" s="1" t="s">
        <v>33</v>
      </c>
      <c r="J431" s="1" t="s">
        <v>33</v>
      </c>
      <c r="K431" s="1">
        <v>129.10000000000002</v>
      </c>
      <c r="L431" s="1" t="s">
        <v>33</v>
      </c>
      <c r="M431" s="62">
        <v>4</v>
      </c>
      <c r="N431" s="1" t="s">
        <v>280</v>
      </c>
      <c r="P431" s="20" t="s">
        <v>268</v>
      </c>
      <c r="Q431" s="28" t="s">
        <v>296</v>
      </c>
      <c r="R431" s="18">
        <v>63.8172</v>
      </c>
      <c r="S431" s="18">
        <v>-145.14189999999999</v>
      </c>
    </row>
    <row r="432" spans="1:20" ht="16">
      <c r="A432" s="58" t="s">
        <v>298</v>
      </c>
      <c r="B432" s="59">
        <v>61.582500000000003</v>
      </c>
      <c r="C432" s="59">
        <v>-117.16500000000001</v>
      </c>
      <c r="D432" s="61" t="s">
        <v>299</v>
      </c>
      <c r="E432" s="61" t="s">
        <v>288</v>
      </c>
      <c r="F432" s="1" t="s">
        <v>300</v>
      </c>
      <c r="G432" s="1">
        <v>47.2</v>
      </c>
      <c r="H432" s="1">
        <v>9</v>
      </c>
      <c r="I432" s="1">
        <v>38.299999999999997</v>
      </c>
      <c r="J432" s="1">
        <v>9.9</v>
      </c>
      <c r="K432" s="1">
        <v>17.399999999999999</v>
      </c>
      <c r="L432" s="1">
        <v>2.5</v>
      </c>
      <c r="M432" s="62">
        <v>4</v>
      </c>
      <c r="N432" s="1" t="s">
        <v>280</v>
      </c>
      <c r="P432" s="20"/>
      <c r="Q432" s="20"/>
      <c r="R432" s="20"/>
    </row>
    <row r="433" spans="1:18">
      <c r="B433" s="18"/>
      <c r="C433" s="18"/>
      <c r="F433" s="1" t="s">
        <v>301</v>
      </c>
      <c r="G433" s="1">
        <v>0.7</v>
      </c>
      <c r="H433" s="1">
        <v>0.1</v>
      </c>
      <c r="I433" s="1">
        <v>99.3</v>
      </c>
      <c r="J433" s="1">
        <v>2.2999999999999998</v>
      </c>
      <c r="K433" s="1">
        <v>0.7</v>
      </c>
      <c r="L433" s="1">
        <v>0.1</v>
      </c>
    </row>
    <row r="434" spans="1:18">
      <c r="B434" s="18"/>
      <c r="C434" s="18"/>
      <c r="F434" s="1" t="s">
        <v>302</v>
      </c>
      <c r="G434" s="1">
        <v>1.7</v>
      </c>
      <c r="H434" s="1">
        <v>0.6</v>
      </c>
      <c r="I434" s="1">
        <v>73</v>
      </c>
      <c r="J434" s="1">
        <v>11.4</v>
      </c>
      <c r="K434" s="1">
        <v>1.3</v>
      </c>
      <c r="L434" s="1">
        <v>0.5</v>
      </c>
    </row>
    <row r="435" spans="1:18">
      <c r="F435" s="1" t="s">
        <v>303</v>
      </c>
      <c r="G435" s="1">
        <v>5.2</v>
      </c>
      <c r="H435" s="1">
        <v>1.7</v>
      </c>
      <c r="I435" s="1">
        <v>60.9</v>
      </c>
      <c r="J435" s="1">
        <v>17.2</v>
      </c>
      <c r="K435" s="1">
        <v>3.1</v>
      </c>
      <c r="L435" s="1">
        <v>1</v>
      </c>
    </row>
    <row r="436" spans="1:18">
      <c r="B436" s="18"/>
      <c r="C436" s="18"/>
      <c r="F436" s="1" t="s">
        <v>304</v>
      </c>
      <c r="G436" s="1">
        <v>4</v>
      </c>
      <c r="H436" s="1">
        <v>2.8</v>
      </c>
      <c r="I436" s="1">
        <v>38.700000000000003</v>
      </c>
      <c r="J436" s="1">
        <v>8.3000000000000007</v>
      </c>
      <c r="K436" s="1">
        <v>1.5</v>
      </c>
      <c r="L436" s="1">
        <v>1.1000000000000001</v>
      </c>
    </row>
    <row r="437" spans="1:18">
      <c r="B437" s="18"/>
      <c r="C437" s="18"/>
      <c r="F437" s="1" t="s">
        <v>305</v>
      </c>
      <c r="G437" s="1">
        <v>3.4</v>
      </c>
      <c r="H437" s="1">
        <v>1.5</v>
      </c>
      <c r="I437" s="1">
        <v>45.6</v>
      </c>
      <c r="J437" s="1">
        <v>13.4</v>
      </c>
      <c r="K437" s="1">
        <v>1.5</v>
      </c>
      <c r="L437" s="1">
        <v>0.8</v>
      </c>
    </row>
    <row r="438" spans="1:18">
      <c r="B438" s="18"/>
      <c r="C438" s="18"/>
      <c r="F438" s="1" t="s">
        <v>306</v>
      </c>
      <c r="G438" s="1">
        <v>2.5</v>
      </c>
      <c r="H438" s="1">
        <v>2.8</v>
      </c>
      <c r="I438" s="1">
        <v>87</v>
      </c>
      <c r="J438" s="1">
        <v>11.3</v>
      </c>
      <c r="K438" s="1">
        <v>2.2000000000000002</v>
      </c>
      <c r="L438" s="1">
        <v>2.7</v>
      </c>
    </row>
    <row r="439" spans="1:18">
      <c r="B439" s="18"/>
      <c r="C439" s="18"/>
      <c r="F439" s="1" t="s">
        <v>307</v>
      </c>
      <c r="G439" s="1">
        <v>0.6</v>
      </c>
      <c r="H439" s="1">
        <v>0.4</v>
      </c>
      <c r="I439" s="1">
        <v>80.400000000000006</v>
      </c>
      <c r="J439" s="1">
        <v>15.2</v>
      </c>
      <c r="K439" s="1">
        <v>0.5</v>
      </c>
      <c r="L439" s="1">
        <v>0.3</v>
      </c>
    </row>
    <row r="440" spans="1:18">
      <c r="B440" s="18"/>
      <c r="C440" s="18"/>
      <c r="F440" s="1" t="s">
        <v>308</v>
      </c>
      <c r="G440" s="1">
        <v>5.9</v>
      </c>
      <c r="H440" s="1">
        <v>1.1000000000000001</v>
      </c>
      <c r="I440" s="1">
        <v>86</v>
      </c>
      <c r="J440" s="1">
        <v>7.3</v>
      </c>
      <c r="K440" s="1">
        <v>5.0999999999999996</v>
      </c>
      <c r="L440" s="1">
        <v>1.2</v>
      </c>
    </row>
    <row r="441" spans="1:18">
      <c r="B441" s="18"/>
      <c r="C441" s="18"/>
      <c r="F441" s="1" t="s">
        <v>309</v>
      </c>
      <c r="G441" s="1">
        <v>3.1</v>
      </c>
      <c r="H441" s="1">
        <v>0.7</v>
      </c>
      <c r="I441" s="1">
        <v>69.3</v>
      </c>
      <c r="J441" s="1">
        <v>14</v>
      </c>
      <c r="K441" s="1">
        <v>2.2000000000000002</v>
      </c>
      <c r="L441" s="1">
        <v>0.7</v>
      </c>
    </row>
    <row r="442" spans="1:18">
      <c r="B442" s="18"/>
      <c r="C442" s="18"/>
      <c r="F442" s="1" t="s">
        <v>310</v>
      </c>
      <c r="G442" s="1">
        <v>1.7</v>
      </c>
      <c r="H442" s="1">
        <v>1.1000000000000001</v>
      </c>
      <c r="I442" s="1">
        <v>42.1</v>
      </c>
      <c r="J442" s="1">
        <v>24.9</v>
      </c>
      <c r="K442" s="1">
        <v>0.8</v>
      </c>
      <c r="L442" s="1">
        <v>0.8</v>
      </c>
    </row>
    <row r="443" spans="1:18">
      <c r="B443" s="18"/>
      <c r="C443" s="18"/>
      <c r="F443" s="1" t="s">
        <v>31</v>
      </c>
      <c r="G443" s="1">
        <v>83.4</v>
      </c>
      <c r="H443" s="1">
        <v>10.3</v>
      </c>
      <c r="I443" s="1">
        <v>43.8</v>
      </c>
      <c r="J443" s="1">
        <v>7.5</v>
      </c>
      <c r="K443" s="1">
        <v>36.200000000000003</v>
      </c>
      <c r="L443" s="1">
        <v>5.8</v>
      </c>
    </row>
    <row r="444" spans="1:18" ht="16">
      <c r="A444" s="58" t="s">
        <v>311</v>
      </c>
      <c r="B444" s="59">
        <v>65.099999999999994</v>
      </c>
      <c r="C444" s="59">
        <v>-147.30000000000001</v>
      </c>
      <c r="D444" s="60">
        <v>1999</v>
      </c>
      <c r="E444" s="60">
        <v>7</v>
      </c>
      <c r="F444" s="31" t="s">
        <v>31</v>
      </c>
      <c r="G444" s="1" t="s">
        <v>33</v>
      </c>
      <c r="H444" s="1" t="s">
        <v>33</v>
      </c>
      <c r="I444" s="1" t="s">
        <v>33</v>
      </c>
      <c r="J444" s="1" t="s">
        <v>33</v>
      </c>
      <c r="K444" s="1">
        <v>18.5</v>
      </c>
      <c r="L444" s="1">
        <v>1.72</v>
      </c>
      <c r="M444" s="62">
        <v>4</v>
      </c>
      <c r="N444" s="1" t="s">
        <v>280</v>
      </c>
      <c r="P444" s="20" t="s">
        <v>312</v>
      </c>
      <c r="Q444" s="26" t="s">
        <v>313</v>
      </c>
      <c r="R444" s="20"/>
    </row>
    <row r="445" spans="1:18" ht="16">
      <c r="A445" s="58" t="s">
        <v>311</v>
      </c>
      <c r="B445" s="59">
        <v>63.898055555555558</v>
      </c>
      <c r="C445" s="59">
        <v>-145.76499999999999</v>
      </c>
      <c r="D445" s="60">
        <v>1999</v>
      </c>
      <c r="E445" s="60">
        <v>7</v>
      </c>
      <c r="F445" s="31" t="s">
        <v>31</v>
      </c>
      <c r="G445" s="1">
        <v>75.45</v>
      </c>
      <c r="H445" s="1" t="s">
        <v>33</v>
      </c>
      <c r="I445" s="1">
        <v>48</v>
      </c>
      <c r="J445" s="1" t="s">
        <v>33</v>
      </c>
      <c r="K445" s="1">
        <v>34.700000000000003</v>
      </c>
      <c r="L445" s="1" t="s">
        <v>33</v>
      </c>
      <c r="M445" s="62">
        <v>4</v>
      </c>
      <c r="N445" s="1" t="s">
        <v>280</v>
      </c>
      <c r="P445" s="20" t="s">
        <v>312</v>
      </c>
      <c r="Q445" s="63" t="s">
        <v>314</v>
      </c>
      <c r="R445" s="20"/>
    </row>
    <row r="446" spans="1:18" ht="16">
      <c r="A446" s="58" t="s">
        <v>315</v>
      </c>
      <c r="B446" s="59">
        <v>53.916666666666664</v>
      </c>
      <c r="C446" s="59">
        <v>-105.61666666666666</v>
      </c>
      <c r="D446" s="60">
        <v>2003</v>
      </c>
      <c r="E446" s="60" t="s">
        <v>33</v>
      </c>
      <c r="F446" s="1" t="s">
        <v>18</v>
      </c>
      <c r="G446" s="1">
        <v>5</v>
      </c>
      <c r="H446" s="1">
        <v>1.4</v>
      </c>
      <c r="I446" s="1">
        <v>100</v>
      </c>
      <c r="J446" s="1">
        <v>0</v>
      </c>
      <c r="K446" s="1">
        <v>5</v>
      </c>
      <c r="L446" s="1">
        <v>1.4</v>
      </c>
      <c r="M446" s="62">
        <v>4</v>
      </c>
      <c r="N446" s="1" t="s">
        <v>280</v>
      </c>
      <c r="P446" s="20"/>
      <c r="Q446" s="20"/>
      <c r="R446" s="20"/>
    </row>
    <row r="447" spans="1:18">
      <c r="B447" s="18"/>
      <c r="C447" s="18"/>
      <c r="F447" s="1" t="s">
        <v>249</v>
      </c>
      <c r="G447" s="1">
        <v>8.4</v>
      </c>
      <c r="H447" s="1">
        <v>1.5</v>
      </c>
      <c r="I447" s="1">
        <v>79.900000000000006</v>
      </c>
      <c r="J447" s="1">
        <v>11.3</v>
      </c>
      <c r="K447" s="1">
        <v>6.6</v>
      </c>
      <c r="L447" s="1">
        <v>0.4</v>
      </c>
    </row>
    <row r="448" spans="1:18">
      <c r="B448" s="18"/>
      <c r="C448" s="18"/>
      <c r="F448" s="1" t="s">
        <v>316</v>
      </c>
      <c r="G448" s="1">
        <v>29.4</v>
      </c>
      <c r="H448" s="1">
        <v>3.6</v>
      </c>
      <c r="I448" s="1">
        <v>50.9</v>
      </c>
      <c r="J448" s="1">
        <v>10.1</v>
      </c>
      <c r="K448" s="1">
        <v>14.8</v>
      </c>
      <c r="L448" s="1">
        <v>2.7</v>
      </c>
    </row>
    <row r="449" spans="1:18">
      <c r="B449" s="18"/>
      <c r="C449" s="18"/>
      <c r="F449" s="64" t="s">
        <v>31</v>
      </c>
      <c r="G449" s="1">
        <v>42.8</v>
      </c>
      <c r="H449" s="1">
        <v>3.8</v>
      </c>
      <c r="I449" s="1">
        <v>61.7</v>
      </c>
      <c r="J449" s="1">
        <v>7.5</v>
      </c>
      <c r="K449" s="1">
        <v>26.4</v>
      </c>
      <c r="L449" s="1">
        <v>4</v>
      </c>
      <c r="P449" s="31" t="s">
        <v>268</v>
      </c>
      <c r="Q449" s="64" t="s">
        <v>317</v>
      </c>
    </row>
    <row r="450" spans="1:18" ht="16">
      <c r="A450" s="58" t="s">
        <v>318</v>
      </c>
      <c r="B450" s="59">
        <v>65.016666666666666</v>
      </c>
      <c r="C450" s="59">
        <v>-147.85</v>
      </c>
      <c r="D450" s="60">
        <v>2004</v>
      </c>
      <c r="E450" s="60">
        <v>6</v>
      </c>
      <c r="F450" s="31" t="s">
        <v>31</v>
      </c>
      <c r="G450" s="1">
        <v>95.3</v>
      </c>
      <c r="H450" s="1">
        <v>17.399999999999999</v>
      </c>
      <c r="I450" s="1">
        <v>60.7</v>
      </c>
      <c r="J450" s="1">
        <v>17</v>
      </c>
      <c r="K450" s="1">
        <v>56.7</v>
      </c>
      <c r="L450" s="1">
        <v>19.100000000000001</v>
      </c>
      <c r="M450" s="62">
        <v>4</v>
      </c>
      <c r="N450" s="1" t="s">
        <v>280</v>
      </c>
      <c r="P450" s="20" t="s">
        <v>312</v>
      </c>
      <c r="Q450" s="26" t="s">
        <v>314</v>
      </c>
      <c r="R450" s="20"/>
    </row>
    <row r="451" spans="1:18" ht="16">
      <c r="A451" s="65" t="s">
        <v>319</v>
      </c>
      <c r="B451" s="59">
        <v>46.87</v>
      </c>
      <c r="C451" s="59">
        <v>-83.33</v>
      </c>
      <c r="D451" s="60" t="s">
        <v>320</v>
      </c>
      <c r="E451" s="60" t="s">
        <v>33</v>
      </c>
      <c r="F451" s="31" t="s">
        <v>31</v>
      </c>
      <c r="G451" s="1">
        <v>13</v>
      </c>
      <c r="H451" s="1">
        <v>2</v>
      </c>
      <c r="I451" s="1">
        <v>69</v>
      </c>
      <c r="J451" s="1">
        <v>32</v>
      </c>
      <c r="K451" s="1">
        <v>9</v>
      </c>
      <c r="L451" s="1">
        <v>4</v>
      </c>
      <c r="M451" s="62">
        <v>4</v>
      </c>
      <c r="N451" s="1" t="s">
        <v>280</v>
      </c>
      <c r="P451" s="20" t="s">
        <v>228</v>
      </c>
      <c r="Q451" s="26" t="s">
        <v>227</v>
      </c>
      <c r="R451" s="20"/>
    </row>
    <row r="452" spans="1:18" ht="16">
      <c r="A452" s="65" t="s">
        <v>319</v>
      </c>
      <c r="B452" s="59">
        <v>48.87</v>
      </c>
      <c r="C452" s="59">
        <v>-85.28</v>
      </c>
      <c r="D452" s="60" t="s">
        <v>320</v>
      </c>
      <c r="E452" s="60" t="s">
        <v>33</v>
      </c>
      <c r="F452" s="31" t="s">
        <v>31</v>
      </c>
      <c r="G452" s="1">
        <v>17</v>
      </c>
      <c r="H452" s="1">
        <v>3</v>
      </c>
      <c r="I452" s="1">
        <v>35</v>
      </c>
      <c r="J452" s="1">
        <v>13</v>
      </c>
      <c r="K452" s="1">
        <v>6</v>
      </c>
      <c r="L452" s="1">
        <v>2</v>
      </c>
      <c r="M452" s="62">
        <v>4</v>
      </c>
      <c r="N452" s="1" t="s">
        <v>280</v>
      </c>
      <c r="P452" s="20" t="s">
        <v>228</v>
      </c>
      <c r="Q452" s="26" t="s">
        <v>227</v>
      </c>
      <c r="R452" s="20"/>
    </row>
    <row r="453" spans="1:18" ht="16">
      <c r="A453" s="65" t="s">
        <v>319</v>
      </c>
      <c r="B453" s="59">
        <v>61.37972222222222</v>
      </c>
      <c r="C453" s="59">
        <v>-117.54805555555555</v>
      </c>
      <c r="D453" s="60" t="s">
        <v>320</v>
      </c>
      <c r="E453" s="60" t="s">
        <v>33</v>
      </c>
      <c r="F453" s="31" t="s">
        <v>31</v>
      </c>
      <c r="G453" s="1">
        <v>47</v>
      </c>
      <c r="H453" s="1">
        <v>9</v>
      </c>
      <c r="I453" s="1">
        <v>36</v>
      </c>
      <c r="J453" s="1">
        <v>9</v>
      </c>
      <c r="K453" s="1">
        <v>17</v>
      </c>
      <c r="L453" s="1">
        <v>3</v>
      </c>
      <c r="M453" s="62">
        <v>4</v>
      </c>
      <c r="N453" s="1" t="s">
        <v>280</v>
      </c>
      <c r="P453" s="20" t="s">
        <v>228</v>
      </c>
      <c r="Q453" s="26" t="s">
        <v>227</v>
      </c>
      <c r="R453" s="20"/>
    </row>
    <row r="454" spans="1:18" ht="16">
      <c r="A454" s="65" t="s">
        <v>319</v>
      </c>
      <c r="B454" s="59">
        <v>61.693055555555553</v>
      </c>
      <c r="C454" s="59">
        <v>-107.86499999999999</v>
      </c>
      <c r="D454" s="60" t="s">
        <v>320</v>
      </c>
      <c r="E454" s="60" t="s">
        <v>33</v>
      </c>
      <c r="F454" s="31" t="s">
        <v>31</v>
      </c>
      <c r="G454" s="1">
        <v>15</v>
      </c>
      <c r="H454" s="1">
        <v>0</v>
      </c>
      <c r="I454" s="1">
        <v>60</v>
      </c>
      <c r="J454" s="1">
        <v>20</v>
      </c>
      <c r="K454" s="1">
        <v>9</v>
      </c>
      <c r="L454" s="1">
        <v>3</v>
      </c>
      <c r="M454" s="62">
        <v>4</v>
      </c>
      <c r="N454" s="1" t="s">
        <v>280</v>
      </c>
      <c r="P454" s="20" t="s">
        <v>228</v>
      </c>
      <c r="Q454" s="26" t="s">
        <v>227</v>
      </c>
      <c r="R454" s="20"/>
    </row>
    <row r="455" spans="1:18" ht="16">
      <c r="A455" s="65" t="s">
        <v>319</v>
      </c>
      <c r="B455" s="59">
        <v>55.07</v>
      </c>
      <c r="C455" s="59">
        <v>-114.03</v>
      </c>
      <c r="D455" s="60" t="s">
        <v>320</v>
      </c>
      <c r="E455" s="60" t="s">
        <v>33</v>
      </c>
      <c r="F455" s="31" t="s">
        <v>31</v>
      </c>
      <c r="G455" s="1">
        <v>3</v>
      </c>
      <c r="H455" s="1">
        <v>1</v>
      </c>
      <c r="I455" s="1">
        <v>33</v>
      </c>
      <c r="J455" s="1">
        <v>35</v>
      </c>
      <c r="K455" s="1">
        <v>1</v>
      </c>
      <c r="L455" s="1">
        <v>1</v>
      </c>
      <c r="M455" s="62">
        <v>4</v>
      </c>
      <c r="N455" s="1" t="s">
        <v>280</v>
      </c>
      <c r="P455" s="20" t="s">
        <v>228</v>
      </c>
      <c r="Q455" s="26" t="s">
        <v>227</v>
      </c>
      <c r="R455" s="20"/>
    </row>
    <row r="456" spans="1:18" ht="16">
      <c r="A456" s="65" t="s">
        <v>319</v>
      </c>
      <c r="B456" s="59">
        <v>59.346111111111114</v>
      </c>
      <c r="C456" s="59">
        <v>-111.04222222222222</v>
      </c>
      <c r="D456" s="60" t="s">
        <v>320</v>
      </c>
      <c r="E456" s="60" t="s">
        <v>33</v>
      </c>
      <c r="F456" s="31" t="s">
        <v>31</v>
      </c>
      <c r="G456" s="1">
        <v>18</v>
      </c>
      <c r="H456" s="1">
        <v>3</v>
      </c>
      <c r="I456" s="1">
        <v>72</v>
      </c>
      <c r="J456" s="1">
        <v>20</v>
      </c>
      <c r="K456" s="1">
        <v>13</v>
      </c>
      <c r="L456" s="1">
        <v>3</v>
      </c>
      <c r="M456" s="62">
        <v>4</v>
      </c>
      <c r="N456" s="1" t="s">
        <v>280</v>
      </c>
      <c r="P456" s="20" t="s">
        <v>228</v>
      </c>
      <c r="Q456" s="26" t="s">
        <v>227</v>
      </c>
      <c r="R456" s="20"/>
    </row>
    <row r="457" spans="1:18" ht="16">
      <c r="A457" s="65" t="s">
        <v>319</v>
      </c>
      <c r="B457" s="59">
        <v>55.759166666666665</v>
      </c>
      <c r="C457" s="59">
        <v>-98.048333333333332</v>
      </c>
      <c r="D457" s="60" t="s">
        <v>321</v>
      </c>
      <c r="E457" s="60" t="s">
        <v>33</v>
      </c>
      <c r="F457" s="31" t="s">
        <v>31</v>
      </c>
      <c r="G457" s="1">
        <v>72</v>
      </c>
      <c r="H457" s="1">
        <v>12</v>
      </c>
      <c r="I457" s="1">
        <v>26</v>
      </c>
      <c r="J457" s="1">
        <v>8</v>
      </c>
      <c r="K457" s="1">
        <v>19</v>
      </c>
      <c r="L457" s="1">
        <v>5</v>
      </c>
      <c r="M457" s="62">
        <v>4</v>
      </c>
      <c r="N457" s="1" t="s">
        <v>280</v>
      </c>
      <c r="P457" s="20" t="s">
        <v>228</v>
      </c>
      <c r="Q457" s="26" t="s">
        <v>227</v>
      </c>
      <c r="R457" s="20"/>
    </row>
    <row r="458" spans="1:18" ht="16">
      <c r="A458" s="65" t="s">
        <v>319</v>
      </c>
      <c r="B458" s="59">
        <v>54.318333333333335</v>
      </c>
      <c r="C458" s="59">
        <v>-107.88361111111112</v>
      </c>
      <c r="D458" s="60" t="s">
        <v>321</v>
      </c>
      <c r="E458" s="60" t="s">
        <v>33</v>
      </c>
      <c r="F458" s="31" t="s">
        <v>31</v>
      </c>
      <c r="G458" s="1">
        <v>36</v>
      </c>
      <c r="H458" s="1">
        <v>13</v>
      </c>
      <c r="I458" s="1">
        <v>86</v>
      </c>
      <c r="J458" s="1">
        <v>54</v>
      </c>
      <c r="K458" s="1">
        <v>31</v>
      </c>
      <c r="L458" s="1">
        <v>16</v>
      </c>
      <c r="M458" s="62">
        <v>4</v>
      </c>
      <c r="N458" s="1" t="s">
        <v>280</v>
      </c>
      <c r="P458" s="20" t="s">
        <v>228</v>
      </c>
      <c r="Q458" s="26" t="s">
        <v>227</v>
      </c>
      <c r="R458" s="20"/>
    </row>
    <row r="459" spans="1:18" ht="16">
      <c r="A459" s="65" t="s">
        <v>319</v>
      </c>
      <c r="B459" s="59">
        <v>53.57</v>
      </c>
      <c r="C459" s="59">
        <v>-88.61999999999999</v>
      </c>
      <c r="D459" s="60" t="s">
        <v>321</v>
      </c>
      <c r="E459" s="60" t="s">
        <v>33</v>
      </c>
      <c r="F459" s="31" t="s">
        <v>31</v>
      </c>
      <c r="G459" s="1">
        <v>69</v>
      </c>
      <c r="H459" s="1">
        <v>19</v>
      </c>
      <c r="I459" s="1">
        <v>55</v>
      </c>
      <c r="J459" s="1">
        <v>46</v>
      </c>
      <c r="K459" s="1">
        <v>38</v>
      </c>
      <c r="L459" s="1">
        <v>30</v>
      </c>
      <c r="M459" s="62">
        <v>4</v>
      </c>
      <c r="N459" s="1" t="s">
        <v>280</v>
      </c>
      <c r="P459" s="20" t="s">
        <v>228</v>
      </c>
      <c r="Q459" s="26" t="s">
        <v>227</v>
      </c>
      <c r="R459" s="20"/>
    </row>
    <row r="460" spans="1:18" ht="16">
      <c r="A460" s="65" t="s">
        <v>319</v>
      </c>
      <c r="B460" s="59">
        <v>55.799166666666665</v>
      </c>
      <c r="C460" s="59">
        <v>-98.210277777777776</v>
      </c>
      <c r="D460" s="60" t="s">
        <v>321</v>
      </c>
      <c r="E460" s="60" t="s">
        <v>33</v>
      </c>
      <c r="F460" s="31" t="s">
        <v>31</v>
      </c>
      <c r="G460" s="1">
        <v>23</v>
      </c>
      <c r="H460" s="1">
        <v>14</v>
      </c>
      <c r="I460" s="1">
        <v>87</v>
      </c>
      <c r="J460" s="1">
        <v>63</v>
      </c>
      <c r="K460" s="1">
        <v>20</v>
      </c>
      <c r="L460" s="1">
        <v>8</v>
      </c>
      <c r="M460" s="62">
        <v>4</v>
      </c>
      <c r="N460" s="1" t="s">
        <v>280</v>
      </c>
      <c r="P460" s="20" t="s">
        <v>228</v>
      </c>
      <c r="Q460" s="26" t="s">
        <v>227</v>
      </c>
      <c r="R460" s="20"/>
    </row>
    <row r="461" spans="1:18" ht="16">
      <c r="A461" s="65" t="s">
        <v>319</v>
      </c>
      <c r="B461" s="59">
        <v>54.106111111111112</v>
      </c>
      <c r="C461" s="59">
        <v>-105.93555555555555</v>
      </c>
      <c r="D461" s="60" t="s">
        <v>321</v>
      </c>
      <c r="E461" s="60" t="s">
        <v>33</v>
      </c>
      <c r="F461" s="31" t="s">
        <v>31</v>
      </c>
      <c r="G461" s="1">
        <v>61</v>
      </c>
      <c r="H461" s="1">
        <v>41</v>
      </c>
      <c r="I461" s="1">
        <v>57</v>
      </c>
      <c r="J461" s="1">
        <v>47</v>
      </c>
      <c r="K461" s="1">
        <v>35</v>
      </c>
      <c r="L461" s="1">
        <v>17</v>
      </c>
      <c r="M461" s="62">
        <v>4</v>
      </c>
      <c r="N461" s="1" t="s">
        <v>280</v>
      </c>
      <c r="P461" s="20" t="s">
        <v>228</v>
      </c>
      <c r="Q461" s="26" t="s">
        <v>227</v>
      </c>
      <c r="R461" s="20"/>
    </row>
    <row r="462" spans="1:18" ht="16">
      <c r="A462" s="58" t="s">
        <v>319</v>
      </c>
      <c r="B462" s="59">
        <v>64.099722222222212</v>
      </c>
      <c r="C462" s="59">
        <v>-139.26805555555558</v>
      </c>
      <c r="D462" s="60" t="s">
        <v>321</v>
      </c>
      <c r="E462" s="60" t="s">
        <v>33</v>
      </c>
      <c r="F462" s="31" t="s">
        <v>31</v>
      </c>
      <c r="G462" s="1">
        <v>84</v>
      </c>
      <c r="H462" s="1">
        <v>30</v>
      </c>
      <c r="I462" s="1">
        <v>46</v>
      </c>
      <c r="J462" s="1">
        <v>31</v>
      </c>
      <c r="K462" s="1">
        <v>39</v>
      </c>
      <c r="L462" s="1">
        <v>22</v>
      </c>
      <c r="M462" s="62">
        <v>4</v>
      </c>
      <c r="N462" s="1" t="s">
        <v>280</v>
      </c>
      <c r="P462" s="20" t="s">
        <v>228</v>
      </c>
      <c r="Q462" s="26" t="s">
        <v>227</v>
      </c>
      <c r="R462" s="20"/>
    </row>
    <row r="463" spans="1:18" ht="16">
      <c r="A463" s="58" t="s">
        <v>319</v>
      </c>
      <c r="B463" s="59">
        <v>59.399722222222223</v>
      </c>
      <c r="C463" s="59">
        <v>-113.03</v>
      </c>
      <c r="D463" s="60" t="s">
        <v>321</v>
      </c>
      <c r="E463" s="60" t="s">
        <v>33</v>
      </c>
      <c r="F463" s="31" t="s">
        <v>31</v>
      </c>
      <c r="G463" s="1">
        <v>37</v>
      </c>
      <c r="H463" s="1">
        <v>9</v>
      </c>
      <c r="I463" s="1">
        <v>59</v>
      </c>
      <c r="J463" s="1">
        <v>35</v>
      </c>
      <c r="K463" s="1">
        <v>22</v>
      </c>
      <c r="L463" s="1">
        <v>12</v>
      </c>
      <c r="M463" s="62">
        <v>4</v>
      </c>
      <c r="N463" s="1" t="s">
        <v>280</v>
      </c>
      <c r="P463" s="20" t="s">
        <v>228</v>
      </c>
      <c r="Q463" s="26" t="s">
        <v>227</v>
      </c>
      <c r="R463" s="20"/>
    </row>
    <row r="464" spans="1:18" ht="16">
      <c r="A464" s="58" t="s">
        <v>322</v>
      </c>
      <c r="B464" s="59">
        <v>60.49</v>
      </c>
      <c r="C464" s="59">
        <v>-150.97999999999999</v>
      </c>
      <c r="D464" s="60">
        <v>1991</v>
      </c>
      <c r="E464" s="60">
        <v>6</v>
      </c>
      <c r="F464" s="1" t="s">
        <v>323</v>
      </c>
      <c r="G464" s="1">
        <v>10.9</v>
      </c>
      <c r="H464" s="1">
        <v>4.2</v>
      </c>
      <c r="I464" s="1">
        <v>71.2</v>
      </c>
      <c r="J464" s="1">
        <v>11.5</v>
      </c>
      <c r="K464" s="1">
        <v>8.1</v>
      </c>
      <c r="L464" s="1">
        <v>4.4000000000000004</v>
      </c>
      <c r="M464" s="62">
        <v>4</v>
      </c>
      <c r="N464" s="1" t="s">
        <v>280</v>
      </c>
      <c r="P464" s="20"/>
      <c r="Q464" s="26"/>
      <c r="R464" s="20"/>
    </row>
    <row r="465" spans="1:18">
      <c r="B465" s="18"/>
      <c r="C465" s="18"/>
      <c r="F465" s="1" t="s">
        <v>324</v>
      </c>
      <c r="G465" s="1">
        <v>7.8</v>
      </c>
      <c r="H465" s="1">
        <v>0.9</v>
      </c>
      <c r="I465" s="1">
        <v>4.5</v>
      </c>
      <c r="J465" s="1">
        <v>3.1</v>
      </c>
      <c r="K465" s="1">
        <v>0.4</v>
      </c>
      <c r="L465" s="1">
        <v>0.3</v>
      </c>
    </row>
    <row r="466" spans="1:18">
      <c r="B466" s="18"/>
      <c r="C466" s="18"/>
      <c r="F466" s="1" t="s">
        <v>325</v>
      </c>
      <c r="G466" s="1">
        <v>18.7</v>
      </c>
      <c r="H466" s="1">
        <v>5</v>
      </c>
      <c r="I466" s="1">
        <v>43</v>
      </c>
      <c r="J466" s="1">
        <v>12.3</v>
      </c>
      <c r="K466" s="1">
        <v>8.4</v>
      </c>
      <c r="L466" s="1">
        <v>4.7</v>
      </c>
      <c r="P466" s="1" t="s">
        <v>23</v>
      </c>
    </row>
    <row r="467" spans="1:18">
      <c r="B467" s="18"/>
      <c r="C467" s="18"/>
      <c r="F467" s="1" t="s">
        <v>227</v>
      </c>
      <c r="G467" s="1">
        <v>63.8</v>
      </c>
      <c r="H467" s="1">
        <v>10</v>
      </c>
      <c r="I467" s="1">
        <v>38.9</v>
      </c>
      <c r="J467" s="1">
        <v>5.3</v>
      </c>
      <c r="K467" s="1">
        <v>24.5</v>
      </c>
      <c r="L467" s="1">
        <v>0.6</v>
      </c>
    </row>
    <row r="468" spans="1:18">
      <c r="B468" s="18"/>
      <c r="C468" s="18"/>
      <c r="F468" s="1" t="s">
        <v>31</v>
      </c>
      <c r="G468" s="1">
        <v>90.7</v>
      </c>
      <c r="H468" s="1">
        <v>21.9</v>
      </c>
      <c r="I468" s="1">
        <v>37</v>
      </c>
      <c r="J468" s="1">
        <v>5.2</v>
      </c>
      <c r="K468" s="1">
        <v>32.9</v>
      </c>
      <c r="L468" s="1">
        <v>4.8</v>
      </c>
    </row>
    <row r="469" spans="1:18" ht="16">
      <c r="A469" s="58" t="s">
        <v>322</v>
      </c>
      <c r="B469" s="59">
        <v>61.61</v>
      </c>
      <c r="C469" s="59">
        <v>-149.04</v>
      </c>
      <c r="D469" s="60">
        <v>1993</v>
      </c>
      <c r="E469" s="60">
        <v>7</v>
      </c>
      <c r="F469" s="1" t="s">
        <v>323</v>
      </c>
      <c r="G469" s="1">
        <v>9.8000000000000007</v>
      </c>
      <c r="H469" s="1" t="s">
        <v>33</v>
      </c>
      <c r="I469" s="1">
        <v>80.900000000000006</v>
      </c>
      <c r="J469" s="1" t="s">
        <v>33</v>
      </c>
      <c r="K469" s="1">
        <v>8</v>
      </c>
      <c r="L469" s="1" t="s">
        <v>33</v>
      </c>
      <c r="M469" s="62">
        <v>4</v>
      </c>
      <c r="N469" s="1" t="s">
        <v>280</v>
      </c>
      <c r="P469" s="20"/>
      <c r="Q469" s="20"/>
      <c r="R469" s="20"/>
    </row>
    <row r="470" spans="1:18">
      <c r="B470" s="18"/>
      <c r="C470" s="18"/>
      <c r="F470" s="1" t="s">
        <v>324</v>
      </c>
      <c r="G470" s="1">
        <v>0.1</v>
      </c>
      <c r="H470" s="1" t="s">
        <v>33</v>
      </c>
      <c r="I470" s="1">
        <v>100</v>
      </c>
      <c r="J470" s="1" t="s">
        <v>33</v>
      </c>
      <c r="K470" s="1">
        <v>0.1</v>
      </c>
      <c r="L470" s="1" t="s">
        <v>33</v>
      </c>
    </row>
    <row r="471" spans="1:18">
      <c r="B471" s="18"/>
      <c r="C471" s="18"/>
      <c r="F471" s="1" t="s">
        <v>325</v>
      </c>
      <c r="G471" s="1">
        <v>9.9</v>
      </c>
      <c r="H471" s="1" t="s">
        <v>33</v>
      </c>
      <c r="I471" s="1">
        <v>81.2</v>
      </c>
      <c r="J471" s="1" t="s">
        <v>33</v>
      </c>
      <c r="K471" s="1">
        <v>8.1</v>
      </c>
      <c r="L471" s="1" t="s">
        <v>33</v>
      </c>
      <c r="P471" s="1" t="s">
        <v>23</v>
      </c>
    </row>
    <row r="472" spans="1:18">
      <c r="B472" s="18"/>
      <c r="C472" s="18"/>
      <c r="F472" s="1" t="s">
        <v>227</v>
      </c>
      <c r="G472" s="1">
        <v>74.5</v>
      </c>
      <c r="H472" s="1" t="s">
        <v>33</v>
      </c>
      <c r="I472" s="1">
        <v>58.2</v>
      </c>
      <c r="J472" s="1" t="s">
        <v>33</v>
      </c>
      <c r="K472" s="1">
        <v>43.4</v>
      </c>
      <c r="L472" s="1" t="s">
        <v>33</v>
      </c>
    </row>
    <row r="473" spans="1:18">
      <c r="B473" s="18"/>
      <c r="C473" s="18"/>
      <c r="F473" s="1" t="s">
        <v>31</v>
      </c>
      <c r="G473" s="1">
        <v>84.3</v>
      </c>
      <c r="H473" s="1" t="s">
        <v>33</v>
      </c>
      <c r="I473" s="1">
        <v>60.9</v>
      </c>
      <c r="J473" s="1" t="s">
        <v>33</v>
      </c>
      <c r="K473" s="1">
        <v>51.4</v>
      </c>
      <c r="L473" s="1" t="s">
        <v>33</v>
      </c>
    </row>
    <row r="474" spans="1:18" ht="16">
      <c r="A474" s="58" t="s">
        <v>322</v>
      </c>
      <c r="B474" s="59">
        <v>62.69</v>
      </c>
      <c r="C474" s="59">
        <v>-141.77000000000001</v>
      </c>
      <c r="D474" s="60">
        <v>1992</v>
      </c>
      <c r="E474" s="60">
        <v>6</v>
      </c>
      <c r="F474" s="1" t="s">
        <v>323</v>
      </c>
      <c r="G474" s="1">
        <v>2.1</v>
      </c>
      <c r="H474" s="1">
        <v>0.4</v>
      </c>
      <c r="I474" s="1">
        <v>87.3</v>
      </c>
      <c r="J474" s="1">
        <v>19.8</v>
      </c>
      <c r="K474" s="1">
        <v>1.9</v>
      </c>
      <c r="L474" s="1">
        <v>0.5</v>
      </c>
      <c r="M474" s="62">
        <v>4</v>
      </c>
      <c r="N474" s="1" t="s">
        <v>280</v>
      </c>
      <c r="P474" s="20"/>
      <c r="Q474" s="20"/>
      <c r="R474" s="20"/>
    </row>
    <row r="475" spans="1:18">
      <c r="B475" s="18"/>
      <c r="C475" s="18"/>
      <c r="F475" s="1" t="s">
        <v>324</v>
      </c>
      <c r="G475" s="1">
        <v>6.7</v>
      </c>
      <c r="H475" s="1">
        <v>2.8</v>
      </c>
      <c r="I475" s="1">
        <v>13.9</v>
      </c>
      <c r="J475" s="1">
        <v>6</v>
      </c>
      <c r="K475" s="1">
        <v>0.8</v>
      </c>
      <c r="L475" s="1">
        <v>0.3</v>
      </c>
    </row>
    <row r="476" spans="1:18">
      <c r="B476" s="18"/>
      <c r="C476" s="18"/>
      <c r="F476" s="1" t="s">
        <v>325</v>
      </c>
      <c r="G476" s="1">
        <v>8.8000000000000007</v>
      </c>
      <c r="H476" s="1">
        <v>3.1</v>
      </c>
      <c r="I476" s="1">
        <v>32.200000000000003</v>
      </c>
      <c r="J476" s="1">
        <v>9</v>
      </c>
      <c r="K476" s="1">
        <v>2.7</v>
      </c>
      <c r="L476" s="1">
        <v>0.6</v>
      </c>
      <c r="P476" s="1" t="s">
        <v>23</v>
      </c>
    </row>
    <row r="477" spans="1:18">
      <c r="B477" s="18"/>
      <c r="C477" s="18"/>
      <c r="F477" s="1" t="s">
        <v>227</v>
      </c>
      <c r="G477" s="1">
        <v>96</v>
      </c>
      <c r="H477" s="1">
        <v>17.7</v>
      </c>
      <c r="I477" s="1">
        <v>46.3</v>
      </c>
      <c r="J477" s="1">
        <v>17.100000000000001</v>
      </c>
      <c r="K477" s="1">
        <v>46.1</v>
      </c>
      <c r="L477" s="1">
        <v>20.3</v>
      </c>
    </row>
    <row r="478" spans="1:18">
      <c r="B478" s="18"/>
      <c r="C478" s="18"/>
      <c r="F478" s="1" t="s">
        <v>31</v>
      </c>
      <c r="G478" s="1">
        <v>104.9</v>
      </c>
      <c r="H478" s="1">
        <v>16.2</v>
      </c>
      <c r="I478" s="1">
        <v>45</v>
      </c>
      <c r="J478" s="1">
        <v>15.1</v>
      </c>
      <c r="K478" s="1">
        <v>48.8</v>
      </c>
      <c r="L478" s="1">
        <v>20.2</v>
      </c>
    </row>
    <row r="479" spans="1:18" ht="16">
      <c r="A479" s="58" t="s">
        <v>322</v>
      </c>
      <c r="B479" s="59">
        <v>64.6111111111111</v>
      </c>
      <c r="C479" s="59">
        <v>-147.76055555555556</v>
      </c>
      <c r="D479" s="61" t="s">
        <v>326</v>
      </c>
      <c r="E479" s="61" t="s">
        <v>288</v>
      </c>
      <c r="F479" s="1" t="s">
        <v>323</v>
      </c>
      <c r="G479" s="1">
        <v>4.9000000000000004</v>
      </c>
      <c r="H479" s="1">
        <v>2.9</v>
      </c>
      <c r="I479" s="1">
        <v>43.6</v>
      </c>
      <c r="J479" s="1">
        <v>41.5</v>
      </c>
      <c r="K479" s="1">
        <v>2.8</v>
      </c>
      <c r="L479" s="1">
        <v>3.3</v>
      </c>
      <c r="M479" s="62">
        <v>4</v>
      </c>
      <c r="N479" s="1" t="s">
        <v>280</v>
      </c>
      <c r="P479" s="20"/>
      <c r="Q479" s="20"/>
      <c r="R479" s="20"/>
    </row>
    <row r="480" spans="1:18">
      <c r="B480" s="18"/>
      <c r="C480" s="18"/>
      <c r="F480" s="1" t="s">
        <v>324</v>
      </c>
      <c r="G480" s="1">
        <v>7.2</v>
      </c>
      <c r="H480" s="1">
        <v>12.6</v>
      </c>
      <c r="I480" s="1">
        <v>28</v>
      </c>
      <c r="J480" s="1">
        <v>32.5</v>
      </c>
      <c r="K480" s="1">
        <v>3.6</v>
      </c>
      <c r="L480" s="1">
        <v>6.6</v>
      </c>
    </row>
    <row r="481" spans="1:18">
      <c r="B481" s="18"/>
      <c r="C481" s="18"/>
      <c r="F481" s="1" t="s">
        <v>325</v>
      </c>
      <c r="G481" s="1">
        <v>12</v>
      </c>
      <c r="H481" s="1">
        <v>14.5</v>
      </c>
      <c r="I481" s="1">
        <v>33.5</v>
      </c>
      <c r="J481" s="1">
        <v>26.3</v>
      </c>
      <c r="K481" s="1">
        <v>6.4</v>
      </c>
      <c r="L481" s="1">
        <v>9.8000000000000007</v>
      </c>
      <c r="P481" s="1" t="s">
        <v>23</v>
      </c>
    </row>
    <row r="482" spans="1:18">
      <c r="B482" s="18"/>
      <c r="C482" s="18"/>
      <c r="F482" s="1" t="s">
        <v>227</v>
      </c>
      <c r="G482" s="1">
        <v>73.7</v>
      </c>
      <c r="H482" s="1">
        <v>20.6</v>
      </c>
      <c r="I482" s="1">
        <v>37</v>
      </c>
      <c r="J482" s="1">
        <v>25.1</v>
      </c>
      <c r="K482" s="1">
        <v>25.2</v>
      </c>
      <c r="L482" s="1">
        <v>12.7</v>
      </c>
    </row>
    <row r="483" spans="1:18">
      <c r="B483" s="18"/>
      <c r="C483" s="18"/>
      <c r="F483" s="1" t="s">
        <v>31</v>
      </c>
      <c r="G483" s="1">
        <v>85.7</v>
      </c>
      <c r="H483" s="1">
        <v>16.399999999999999</v>
      </c>
      <c r="I483" s="1">
        <v>36.4</v>
      </c>
      <c r="J483" s="1">
        <v>22.7</v>
      </c>
      <c r="K483" s="1">
        <v>31.7</v>
      </c>
      <c r="L483" s="1">
        <v>22</v>
      </c>
    </row>
    <row r="484" spans="1:18" ht="16">
      <c r="A484" s="58" t="s">
        <v>327</v>
      </c>
      <c r="B484" s="66">
        <v>64.449722222222221</v>
      </c>
      <c r="C484" s="66">
        <v>-147.78805555555556</v>
      </c>
      <c r="D484" s="60" t="s">
        <v>328</v>
      </c>
      <c r="E484" s="60" t="s">
        <v>60</v>
      </c>
      <c r="F484" s="1" t="s">
        <v>31</v>
      </c>
      <c r="G484" s="1">
        <v>152</v>
      </c>
      <c r="H484" s="1" t="s">
        <v>33</v>
      </c>
      <c r="I484" s="1">
        <v>59.1</v>
      </c>
      <c r="J484" s="1" t="s">
        <v>33</v>
      </c>
      <c r="K484" s="1">
        <v>89.5</v>
      </c>
      <c r="L484" s="1" t="s">
        <v>33</v>
      </c>
      <c r="M484" s="62">
        <v>4</v>
      </c>
      <c r="N484" s="1" t="s">
        <v>280</v>
      </c>
      <c r="P484" s="20"/>
      <c r="Q484" s="20"/>
      <c r="R484" s="20"/>
    </row>
    <row r="485" spans="1:18" ht="16">
      <c r="A485" s="58" t="s">
        <v>329</v>
      </c>
      <c r="B485" s="66">
        <v>65.316666666666663</v>
      </c>
      <c r="C485" s="66">
        <v>-147.13333333333333</v>
      </c>
      <c r="D485" s="60">
        <v>2004</v>
      </c>
      <c r="E485" s="67" t="s">
        <v>60</v>
      </c>
      <c r="F485" s="1" t="s">
        <v>330</v>
      </c>
      <c r="G485" s="1">
        <v>63.5</v>
      </c>
      <c r="H485" s="1" t="s">
        <v>33</v>
      </c>
      <c r="I485" s="1">
        <v>52.9</v>
      </c>
      <c r="J485" s="1" t="s">
        <v>33</v>
      </c>
      <c r="K485" s="1">
        <v>33.6</v>
      </c>
      <c r="L485" s="1" t="s">
        <v>33</v>
      </c>
      <c r="M485" s="62">
        <v>4</v>
      </c>
      <c r="N485" s="1" t="s">
        <v>280</v>
      </c>
      <c r="P485" s="20"/>
      <c r="Q485" s="20"/>
      <c r="R485" s="20"/>
    </row>
    <row r="486" spans="1:18">
      <c r="B486" s="18"/>
      <c r="C486" s="18"/>
      <c r="F486" s="1" t="s">
        <v>331</v>
      </c>
      <c r="G486" s="1">
        <v>8.6999999999999993</v>
      </c>
      <c r="H486" s="1">
        <v>1.1000000000000001</v>
      </c>
      <c r="I486" s="1">
        <v>64</v>
      </c>
      <c r="J486" s="1">
        <v>4</v>
      </c>
      <c r="K486" s="1">
        <v>6.6</v>
      </c>
      <c r="L486" s="1">
        <v>1</v>
      </c>
    </row>
    <row r="487" spans="1:18">
      <c r="B487" s="18"/>
      <c r="C487" s="18"/>
      <c r="F487" s="1" t="s">
        <v>31</v>
      </c>
      <c r="G487" s="1">
        <v>72.2</v>
      </c>
      <c r="H487" s="1" t="s">
        <v>33</v>
      </c>
      <c r="I487" s="1">
        <v>58.45</v>
      </c>
      <c r="J487" s="1" t="s">
        <v>33</v>
      </c>
      <c r="K487" s="1">
        <v>40.200000000000003</v>
      </c>
      <c r="L487" s="1" t="s">
        <v>33</v>
      </c>
    </row>
    <row r="488" spans="1:18" ht="16">
      <c r="A488" s="58" t="s">
        <v>332</v>
      </c>
      <c r="B488" s="59">
        <v>60.45</v>
      </c>
      <c r="C488" s="59">
        <v>89.25</v>
      </c>
      <c r="D488" s="60">
        <v>1993</v>
      </c>
      <c r="E488" s="67" t="s">
        <v>60</v>
      </c>
      <c r="F488" s="1" t="s">
        <v>18</v>
      </c>
      <c r="G488" s="1">
        <v>15.93</v>
      </c>
      <c r="H488" s="1" t="s">
        <v>33</v>
      </c>
      <c r="I488" s="51">
        <v>84.620213433772761</v>
      </c>
      <c r="J488" s="1" t="s">
        <v>33</v>
      </c>
      <c r="K488" s="1">
        <v>13.48</v>
      </c>
      <c r="L488" s="1" t="s">
        <v>33</v>
      </c>
      <c r="M488" s="62">
        <v>4</v>
      </c>
      <c r="N488" s="1" t="s">
        <v>280</v>
      </c>
      <c r="P488" s="20"/>
      <c r="Q488" s="20"/>
      <c r="R488" s="20"/>
    </row>
    <row r="489" spans="1:18">
      <c r="B489" s="18"/>
      <c r="C489" s="18"/>
      <c r="F489" s="1" t="s">
        <v>333</v>
      </c>
      <c r="G489" s="1">
        <v>0.15</v>
      </c>
      <c r="H489" s="1" t="s">
        <v>33</v>
      </c>
      <c r="I489" s="1" t="s">
        <v>33</v>
      </c>
      <c r="J489" s="1" t="s">
        <v>33</v>
      </c>
      <c r="K489" s="1" t="s">
        <v>33</v>
      </c>
      <c r="L489" s="1" t="s">
        <v>33</v>
      </c>
    </row>
    <row r="490" spans="1:18">
      <c r="B490" s="18"/>
      <c r="C490" s="18"/>
      <c r="F490" s="1" t="s">
        <v>334</v>
      </c>
      <c r="G490" s="1">
        <v>0.81</v>
      </c>
      <c r="H490" s="1" t="s">
        <v>33</v>
      </c>
      <c r="I490" s="51">
        <v>92.592592592592581</v>
      </c>
      <c r="K490" s="1">
        <v>0.75</v>
      </c>
      <c r="L490" s="1" t="s">
        <v>33</v>
      </c>
    </row>
    <row r="491" spans="1:18">
      <c r="B491" s="18"/>
      <c r="C491" s="18"/>
      <c r="F491" s="1" t="s">
        <v>335</v>
      </c>
      <c r="G491" s="1">
        <v>16.89</v>
      </c>
      <c r="H491" s="1" t="s">
        <v>33</v>
      </c>
      <c r="I491" s="51">
        <v>78.981645944345772</v>
      </c>
      <c r="K491" s="1">
        <v>13.34</v>
      </c>
      <c r="L491" s="1" t="s">
        <v>33</v>
      </c>
      <c r="P491" s="1" t="s">
        <v>23</v>
      </c>
    </row>
    <row r="492" spans="1:18">
      <c r="B492" s="18"/>
      <c r="C492" s="18"/>
      <c r="F492" s="1" t="s">
        <v>227</v>
      </c>
      <c r="G492" s="1">
        <v>16.73</v>
      </c>
      <c r="H492" s="1" t="s">
        <v>33</v>
      </c>
      <c r="I492" s="51">
        <v>21.458457860131499</v>
      </c>
      <c r="K492" s="1">
        <v>3.59</v>
      </c>
      <c r="L492" s="1" t="s">
        <v>33</v>
      </c>
    </row>
    <row r="493" spans="1:18">
      <c r="B493" s="18"/>
      <c r="C493" s="18"/>
      <c r="F493" s="1" t="s">
        <v>31</v>
      </c>
      <c r="G493" s="1">
        <v>33.6</v>
      </c>
      <c r="H493" s="1" t="s">
        <v>33</v>
      </c>
      <c r="I493" s="1">
        <v>50.3</v>
      </c>
      <c r="J493" s="1" t="s">
        <v>33</v>
      </c>
      <c r="K493" s="1">
        <v>16.93</v>
      </c>
      <c r="L493" s="1" t="s">
        <v>33</v>
      </c>
      <c r="P493" s="31" t="s">
        <v>228</v>
      </c>
    </row>
    <row r="494" spans="1:18" ht="16">
      <c r="A494" s="58" t="s">
        <v>336</v>
      </c>
      <c r="B494" s="59">
        <v>58.583333333333336</v>
      </c>
      <c r="C494" s="59">
        <v>98.916666666666671</v>
      </c>
      <c r="D494" s="60" t="s">
        <v>337</v>
      </c>
      <c r="E494" s="67" t="s">
        <v>60</v>
      </c>
      <c r="F494" s="1" t="s">
        <v>338</v>
      </c>
      <c r="G494" s="1">
        <v>0.3</v>
      </c>
      <c r="H494" s="1">
        <v>0.1</v>
      </c>
      <c r="I494" s="1">
        <v>98.1</v>
      </c>
      <c r="J494" s="1">
        <v>3.2</v>
      </c>
      <c r="K494" s="1">
        <v>0.3</v>
      </c>
      <c r="L494" s="1">
        <v>0.1</v>
      </c>
      <c r="M494" s="62">
        <v>4</v>
      </c>
      <c r="N494" s="1" t="s">
        <v>280</v>
      </c>
      <c r="P494" s="20"/>
      <c r="Q494" s="20"/>
      <c r="R494" s="20"/>
    </row>
    <row r="495" spans="1:18">
      <c r="B495" s="18"/>
      <c r="C495" s="18"/>
      <c r="F495" s="1" t="s">
        <v>18</v>
      </c>
      <c r="G495" s="1">
        <v>1.8</v>
      </c>
      <c r="H495" s="1">
        <v>0.5</v>
      </c>
      <c r="I495" s="1">
        <v>99.7</v>
      </c>
      <c r="J495" s="1">
        <v>0.4</v>
      </c>
      <c r="K495" s="1">
        <v>1.8</v>
      </c>
      <c r="L495" s="1">
        <v>0.5</v>
      </c>
    </row>
    <row r="496" spans="1:18">
      <c r="B496" s="18"/>
      <c r="C496" s="18"/>
      <c r="F496" s="1" t="s">
        <v>339</v>
      </c>
      <c r="G496" s="1">
        <v>19.3</v>
      </c>
      <c r="H496" s="1">
        <v>10.1</v>
      </c>
      <c r="I496" s="1">
        <v>22.3</v>
      </c>
      <c r="J496" s="1">
        <v>14.4</v>
      </c>
      <c r="K496" s="1">
        <v>4.2</v>
      </c>
      <c r="L496" s="1">
        <v>4.8</v>
      </c>
    </row>
    <row r="497" spans="1:18">
      <c r="B497" s="18"/>
      <c r="C497" s="18"/>
      <c r="F497" s="1" t="s">
        <v>340</v>
      </c>
      <c r="G497" s="1">
        <v>32.4</v>
      </c>
      <c r="H497" s="1">
        <v>8.1</v>
      </c>
      <c r="I497" s="1">
        <v>30.7</v>
      </c>
      <c r="J497" s="1">
        <v>15.4</v>
      </c>
      <c r="K497" s="1">
        <v>10.199999999999999</v>
      </c>
      <c r="L497" s="1">
        <v>6.2</v>
      </c>
    </row>
    <row r="498" spans="1:18">
      <c r="B498" s="18"/>
      <c r="C498" s="18"/>
      <c r="F498" s="64" t="s">
        <v>31</v>
      </c>
      <c r="G498" s="1">
        <v>53.9</v>
      </c>
      <c r="H498" s="1">
        <v>12.6</v>
      </c>
      <c r="I498" s="1">
        <v>31.4</v>
      </c>
      <c r="J498" s="1">
        <v>15.1</v>
      </c>
      <c r="K498" s="1">
        <v>16.7</v>
      </c>
      <c r="L498" s="1">
        <v>8.6</v>
      </c>
      <c r="P498" s="31" t="s">
        <v>268</v>
      </c>
      <c r="Q498" s="64" t="s">
        <v>341</v>
      </c>
    </row>
    <row r="499" spans="1:18" ht="16">
      <c r="A499" s="58" t="s">
        <v>336</v>
      </c>
      <c r="B499" s="59">
        <v>58.7</v>
      </c>
      <c r="C499" s="59">
        <v>98.416666666666671</v>
      </c>
      <c r="D499" s="60" t="s">
        <v>337</v>
      </c>
      <c r="E499" s="67" t="s">
        <v>60</v>
      </c>
      <c r="F499" s="1" t="s">
        <v>338</v>
      </c>
      <c r="G499" s="1">
        <v>0.5</v>
      </c>
      <c r="H499" s="1" t="s">
        <v>33</v>
      </c>
      <c r="I499" s="1">
        <v>100</v>
      </c>
      <c r="J499" s="1" t="s">
        <v>33</v>
      </c>
      <c r="K499" s="1">
        <v>0.5</v>
      </c>
      <c r="L499" s="1" t="s">
        <v>33</v>
      </c>
      <c r="M499" s="62">
        <v>4</v>
      </c>
      <c r="N499" s="1" t="s">
        <v>280</v>
      </c>
      <c r="P499" s="20"/>
      <c r="Q499" s="20"/>
      <c r="R499" s="20"/>
    </row>
    <row r="500" spans="1:18">
      <c r="B500" s="18"/>
      <c r="C500" s="18"/>
      <c r="F500" s="1" t="s">
        <v>18</v>
      </c>
      <c r="G500" s="1">
        <v>1.9</v>
      </c>
      <c r="H500" s="1" t="s">
        <v>33</v>
      </c>
      <c r="I500" s="1">
        <v>100</v>
      </c>
      <c r="J500" s="1" t="s">
        <v>33</v>
      </c>
      <c r="K500" s="1">
        <v>1.9</v>
      </c>
      <c r="L500" s="1" t="s">
        <v>33</v>
      </c>
    </row>
    <row r="501" spans="1:18">
      <c r="B501" s="18"/>
      <c r="C501" s="18"/>
      <c r="F501" s="1" t="s">
        <v>339</v>
      </c>
      <c r="G501" s="1">
        <v>11.5</v>
      </c>
      <c r="H501" s="1" t="s">
        <v>33</v>
      </c>
      <c r="I501" s="1">
        <v>40.299999999999997</v>
      </c>
      <c r="J501" s="1" t="s">
        <v>33</v>
      </c>
      <c r="K501" s="1">
        <v>4.5999999999999996</v>
      </c>
      <c r="L501" s="1" t="s">
        <v>33</v>
      </c>
    </row>
    <row r="502" spans="1:18">
      <c r="B502" s="18"/>
      <c r="C502" s="18"/>
      <c r="F502" s="1" t="s">
        <v>340</v>
      </c>
      <c r="G502" s="1">
        <v>29.4</v>
      </c>
      <c r="H502" s="1" t="s">
        <v>33</v>
      </c>
      <c r="I502" s="1">
        <v>37.9</v>
      </c>
      <c r="J502" s="1" t="s">
        <v>33</v>
      </c>
      <c r="K502" s="1">
        <v>11.1</v>
      </c>
      <c r="L502" s="1" t="s">
        <v>33</v>
      </c>
    </row>
    <row r="503" spans="1:18">
      <c r="B503" s="18"/>
      <c r="C503" s="18"/>
      <c r="F503" s="64" t="s">
        <v>31</v>
      </c>
      <c r="G503" s="1">
        <v>43.2</v>
      </c>
      <c r="H503" s="1" t="s">
        <v>33</v>
      </c>
      <c r="I503" s="1">
        <v>41.8</v>
      </c>
      <c r="J503" s="1" t="s">
        <v>33</v>
      </c>
      <c r="K503" s="1">
        <v>18.100000000000001</v>
      </c>
      <c r="L503" s="1" t="s">
        <v>33</v>
      </c>
      <c r="P503" s="31" t="s">
        <v>268</v>
      </c>
      <c r="Q503" s="64" t="s">
        <v>341</v>
      </c>
    </row>
    <row r="504" spans="1:18">
      <c r="B504" s="18"/>
      <c r="C504" s="18"/>
    </row>
    <row r="505" spans="1:18" ht="16">
      <c r="A505" s="68" t="s">
        <v>136</v>
      </c>
      <c r="B505" s="69">
        <v>-9.1783333333333328</v>
      </c>
      <c r="C505" s="69">
        <v>-63.167499999999997</v>
      </c>
      <c r="D505" s="70">
        <v>1995</v>
      </c>
      <c r="E505" s="70">
        <v>9</v>
      </c>
      <c r="F505" s="1" t="s">
        <v>18</v>
      </c>
      <c r="G505" s="1" t="s">
        <v>33</v>
      </c>
      <c r="H505" s="1" t="s">
        <v>33</v>
      </c>
      <c r="I505" s="1" t="s">
        <v>33</v>
      </c>
      <c r="J505" s="1" t="s">
        <v>33</v>
      </c>
      <c r="K505" s="1" t="s">
        <v>33</v>
      </c>
      <c r="L505" s="1" t="s">
        <v>33</v>
      </c>
      <c r="M505" s="70">
        <v>5</v>
      </c>
      <c r="N505" s="1" t="s">
        <v>342</v>
      </c>
      <c r="O505" s="1" t="s">
        <v>14</v>
      </c>
      <c r="P505" s="20"/>
      <c r="Q505" s="20"/>
      <c r="R505" s="20"/>
    </row>
    <row r="506" spans="1:18">
      <c r="B506" s="18"/>
      <c r="C506" s="18"/>
      <c r="F506" s="1" t="s">
        <v>137</v>
      </c>
      <c r="G506" s="1">
        <v>9.3000000000000007</v>
      </c>
      <c r="H506" s="1">
        <v>0.8</v>
      </c>
      <c r="I506" s="51">
        <v>93.548387096774206</v>
      </c>
      <c r="J506" s="1" t="s">
        <v>33</v>
      </c>
      <c r="K506" s="1">
        <v>8.7000000000000011</v>
      </c>
      <c r="L506" s="1" t="s">
        <v>33</v>
      </c>
    </row>
    <row r="507" spans="1:18">
      <c r="B507" s="18"/>
      <c r="C507" s="18"/>
      <c r="F507" s="1" t="s">
        <v>77</v>
      </c>
      <c r="G507" s="1">
        <v>0.2</v>
      </c>
      <c r="H507" s="1">
        <v>0.1</v>
      </c>
      <c r="I507" s="1">
        <v>100</v>
      </c>
      <c r="J507" s="1" t="s">
        <v>33</v>
      </c>
      <c r="K507" s="1">
        <v>0.2</v>
      </c>
      <c r="L507" s="1" t="s">
        <v>33</v>
      </c>
    </row>
    <row r="508" spans="1:18">
      <c r="B508" s="18"/>
      <c r="C508" s="18"/>
      <c r="F508" s="1" t="s">
        <v>52</v>
      </c>
      <c r="G508" s="1">
        <v>0.4</v>
      </c>
      <c r="H508" s="1">
        <v>0.1</v>
      </c>
      <c r="I508" s="1">
        <v>74.999999999999986</v>
      </c>
      <c r="J508" s="1" t="s">
        <v>33</v>
      </c>
      <c r="K508" s="1">
        <v>0.3</v>
      </c>
      <c r="L508" s="1" t="s">
        <v>33</v>
      </c>
    </row>
    <row r="509" spans="1:18">
      <c r="B509" s="18"/>
      <c r="C509" s="18"/>
      <c r="F509" s="1" t="s">
        <v>116</v>
      </c>
      <c r="G509" s="1" t="s">
        <v>33</v>
      </c>
      <c r="H509" s="1" t="s">
        <v>33</v>
      </c>
      <c r="I509" s="1" t="s">
        <v>33</v>
      </c>
      <c r="J509" s="1" t="s">
        <v>33</v>
      </c>
      <c r="K509" s="1" t="s">
        <v>33</v>
      </c>
      <c r="L509" s="1" t="s">
        <v>33</v>
      </c>
    </row>
    <row r="510" spans="1:18">
      <c r="B510" s="18"/>
      <c r="C510" s="18"/>
      <c r="F510" s="1" t="s">
        <v>99</v>
      </c>
      <c r="G510" s="1" t="s">
        <v>33</v>
      </c>
      <c r="H510" s="1" t="s">
        <v>33</v>
      </c>
      <c r="I510" s="1" t="s">
        <v>33</v>
      </c>
      <c r="J510" s="1" t="s">
        <v>33</v>
      </c>
      <c r="K510" s="1" t="s">
        <v>33</v>
      </c>
      <c r="L510" s="1" t="s">
        <v>33</v>
      </c>
    </row>
    <row r="511" spans="1:18">
      <c r="B511" s="18"/>
      <c r="C511" s="18"/>
      <c r="F511" s="1" t="s">
        <v>101</v>
      </c>
      <c r="G511" s="1">
        <v>0.1</v>
      </c>
      <c r="H511" s="1">
        <v>0.1</v>
      </c>
      <c r="I511" s="1">
        <v>100</v>
      </c>
      <c r="J511" s="1" t="s">
        <v>33</v>
      </c>
      <c r="K511" s="1">
        <v>0.1</v>
      </c>
      <c r="L511" s="1" t="s">
        <v>33</v>
      </c>
    </row>
    <row r="512" spans="1:18">
      <c r="B512" s="18"/>
      <c r="C512" s="18"/>
      <c r="F512" s="1" t="s">
        <v>112</v>
      </c>
      <c r="G512" s="1">
        <v>0.5</v>
      </c>
      <c r="H512" s="1">
        <v>0.2</v>
      </c>
      <c r="I512" s="1">
        <v>80</v>
      </c>
      <c r="J512" s="1" t="s">
        <v>33</v>
      </c>
      <c r="K512" s="1">
        <v>0.4</v>
      </c>
      <c r="L512" s="1" t="s">
        <v>33</v>
      </c>
    </row>
    <row r="513" spans="1:21">
      <c r="B513" s="18"/>
      <c r="C513" s="18"/>
      <c r="F513" s="1" t="s">
        <v>113</v>
      </c>
      <c r="G513" s="1">
        <v>1</v>
      </c>
      <c r="H513" s="1">
        <v>0.4</v>
      </c>
      <c r="I513" s="1">
        <v>70</v>
      </c>
      <c r="J513" s="1" t="s">
        <v>33</v>
      </c>
      <c r="K513" s="1">
        <v>0.7</v>
      </c>
      <c r="L513" s="1" t="s">
        <v>33</v>
      </c>
    </row>
    <row r="514" spans="1:21">
      <c r="B514" s="18"/>
      <c r="C514" s="18"/>
      <c r="F514" s="1" t="s">
        <v>138</v>
      </c>
      <c r="G514" s="1">
        <v>7.8</v>
      </c>
      <c r="H514" s="1">
        <v>2.2999999999999998</v>
      </c>
      <c r="I514" s="51">
        <v>29.487179487179489</v>
      </c>
      <c r="J514" s="1" t="s">
        <v>33</v>
      </c>
      <c r="K514" s="1">
        <v>2.2999999999999998</v>
      </c>
      <c r="L514" s="1" t="s">
        <v>33</v>
      </c>
    </row>
    <row r="515" spans="1:21">
      <c r="B515" s="18"/>
      <c r="C515" s="18"/>
      <c r="F515" s="1" t="s">
        <v>139</v>
      </c>
      <c r="G515" s="1">
        <v>0.3</v>
      </c>
      <c r="H515" s="1">
        <v>0.2</v>
      </c>
      <c r="I515" s="1">
        <v>100</v>
      </c>
      <c r="J515" s="1" t="s">
        <v>33</v>
      </c>
      <c r="K515" s="1">
        <v>0.3</v>
      </c>
      <c r="L515" s="1" t="s">
        <v>33</v>
      </c>
    </row>
    <row r="516" spans="1:21">
      <c r="B516" s="18"/>
      <c r="C516" s="18"/>
      <c r="F516" s="1" t="s">
        <v>140</v>
      </c>
      <c r="G516" s="1">
        <v>45.5</v>
      </c>
      <c r="H516" s="1">
        <v>12.3</v>
      </c>
      <c r="I516" s="51">
        <v>16.703296703296701</v>
      </c>
      <c r="J516" s="1" t="s">
        <v>33</v>
      </c>
      <c r="K516" s="1">
        <v>7.6</v>
      </c>
      <c r="L516" s="1" t="s">
        <v>33</v>
      </c>
    </row>
    <row r="517" spans="1:21">
      <c r="B517" s="18"/>
      <c r="C517" s="18"/>
      <c r="F517" s="1" t="s">
        <v>141</v>
      </c>
      <c r="G517" s="1" t="s">
        <v>33</v>
      </c>
      <c r="H517" s="1" t="s">
        <v>33</v>
      </c>
      <c r="I517" s="1" t="s">
        <v>33</v>
      </c>
      <c r="J517" s="1" t="s">
        <v>33</v>
      </c>
      <c r="K517" s="1" t="s">
        <v>33</v>
      </c>
      <c r="L517" s="1" t="s">
        <v>33</v>
      </c>
    </row>
    <row r="518" spans="1:21">
      <c r="B518" s="18"/>
      <c r="C518" s="18"/>
      <c r="F518" s="1" t="s">
        <v>142</v>
      </c>
      <c r="G518" s="1">
        <v>1.2</v>
      </c>
      <c r="H518" s="1">
        <v>0</v>
      </c>
      <c r="I518" s="1">
        <v>0</v>
      </c>
      <c r="J518" s="1" t="s">
        <v>33</v>
      </c>
      <c r="K518" s="1">
        <v>0</v>
      </c>
      <c r="L518" s="1" t="s">
        <v>33</v>
      </c>
    </row>
    <row r="519" spans="1:21">
      <c r="B519" s="18"/>
      <c r="C519" s="18"/>
      <c r="F519" s="1" t="s">
        <v>31</v>
      </c>
      <c r="G519" s="1">
        <v>66.3</v>
      </c>
      <c r="H519" s="1">
        <v>13.3</v>
      </c>
      <c r="I519" s="51">
        <v>31.22171945701357</v>
      </c>
      <c r="J519" s="1" t="s">
        <v>33</v>
      </c>
      <c r="K519" s="1">
        <v>20.699999999999996</v>
      </c>
      <c r="L519" s="1" t="s">
        <v>33</v>
      </c>
    </row>
    <row r="520" spans="1:21" ht="16">
      <c r="A520" s="68" t="s">
        <v>343</v>
      </c>
      <c r="B520" s="69">
        <v>-5.8768000000000002</v>
      </c>
      <c r="C520" s="69">
        <v>-49.085599999999999</v>
      </c>
      <c r="D520" s="70">
        <v>1991</v>
      </c>
      <c r="E520" s="70">
        <v>9</v>
      </c>
      <c r="F520" s="1" t="s">
        <v>344</v>
      </c>
      <c r="G520" s="1">
        <v>23.65</v>
      </c>
      <c r="H520" s="1">
        <v>2.37</v>
      </c>
      <c r="I520" s="1">
        <v>99.9</v>
      </c>
      <c r="J520" s="1" t="s">
        <v>33</v>
      </c>
      <c r="K520" s="1">
        <v>23.619999999999997</v>
      </c>
      <c r="L520" s="1" t="s">
        <v>33</v>
      </c>
      <c r="M520" s="70">
        <v>5</v>
      </c>
      <c r="N520" s="1" t="s">
        <v>342</v>
      </c>
      <c r="O520" s="1" t="s">
        <v>14</v>
      </c>
      <c r="P520" s="20"/>
      <c r="Q520" s="20"/>
      <c r="R520" s="20">
        <v>-5.8635999999999999</v>
      </c>
      <c r="S520" s="1">
        <v>-49.106900000000003</v>
      </c>
      <c r="T520" s="1">
        <v>-5.8593000000000002</v>
      </c>
      <c r="U520" s="1">
        <v>-49.0974</v>
      </c>
    </row>
    <row r="521" spans="1:21">
      <c r="B521" s="18"/>
      <c r="C521" s="18"/>
      <c r="F521" s="1" t="s">
        <v>77</v>
      </c>
      <c r="G521" s="1">
        <v>4.24</v>
      </c>
      <c r="H521" s="1">
        <v>3.19</v>
      </c>
      <c r="I521" s="1">
        <v>100</v>
      </c>
      <c r="J521" s="1" t="s">
        <v>33</v>
      </c>
      <c r="K521" s="1">
        <v>4.24</v>
      </c>
      <c r="L521" s="1" t="s">
        <v>33</v>
      </c>
    </row>
    <row r="522" spans="1:21">
      <c r="B522" s="18"/>
      <c r="C522" s="18"/>
      <c r="F522" s="1" t="s">
        <v>24</v>
      </c>
      <c r="G522" s="1">
        <v>1.5</v>
      </c>
      <c r="H522" s="1">
        <v>0.52</v>
      </c>
      <c r="I522" s="1">
        <v>84</v>
      </c>
      <c r="J522" s="1" t="s">
        <v>33</v>
      </c>
      <c r="K522" s="1">
        <v>1.26</v>
      </c>
      <c r="L522" s="1" t="s">
        <v>33</v>
      </c>
    </row>
    <row r="523" spans="1:21">
      <c r="B523" s="18"/>
      <c r="C523" s="18"/>
      <c r="F523" s="1" t="s">
        <v>101</v>
      </c>
      <c r="G523" s="1">
        <v>0.6</v>
      </c>
      <c r="H523" s="1">
        <v>0.18</v>
      </c>
      <c r="I523" s="1">
        <v>91.7</v>
      </c>
      <c r="J523" s="1" t="s">
        <v>33</v>
      </c>
      <c r="K523" s="1">
        <v>0.54999999999999993</v>
      </c>
      <c r="L523" s="1" t="s">
        <v>33</v>
      </c>
    </row>
    <row r="524" spans="1:21">
      <c r="B524" s="18"/>
      <c r="C524" s="18"/>
      <c r="F524" s="1" t="s">
        <v>112</v>
      </c>
      <c r="G524" s="1">
        <v>1.51</v>
      </c>
      <c r="H524" s="1">
        <v>0.56999999999999995</v>
      </c>
      <c r="I524" s="1">
        <v>72.8</v>
      </c>
      <c r="J524" s="1" t="s">
        <v>33</v>
      </c>
      <c r="K524" s="1">
        <v>1.1000000000000001</v>
      </c>
      <c r="L524" s="1" t="s">
        <v>33</v>
      </c>
    </row>
    <row r="525" spans="1:21">
      <c r="B525" s="18"/>
      <c r="C525" s="18"/>
      <c r="F525" s="1" t="s">
        <v>113</v>
      </c>
      <c r="G525" s="1">
        <v>4.2</v>
      </c>
      <c r="H525" s="1">
        <v>0.88</v>
      </c>
      <c r="I525" s="1">
        <v>80</v>
      </c>
      <c r="J525" s="1" t="s">
        <v>33</v>
      </c>
      <c r="K525" s="1">
        <v>3.3600000000000003</v>
      </c>
      <c r="L525" s="1" t="s">
        <v>33</v>
      </c>
    </row>
    <row r="526" spans="1:21">
      <c r="B526" s="18"/>
      <c r="C526" s="18"/>
      <c r="F526" s="1" t="s">
        <v>138</v>
      </c>
      <c r="G526" s="1">
        <v>6.73</v>
      </c>
      <c r="H526" s="1">
        <v>1.83</v>
      </c>
      <c r="I526" s="1">
        <v>70.900000000000006</v>
      </c>
      <c r="J526" s="1" t="s">
        <v>33</v>
      </c>
      <c r="K526" s="1">
        <v>4.7700000000000005</v>
      </c>
      <c r="L526" s="1" t="s">
        <v>33</v>
      </c>
    </row>
    <row r="527" spans="1:21">
      <c r="B527" s="18"/>
      <c r="C527" s="18"/>
      <c r="F527" s="1" t="s">
        <v>139</v>
      </c>
      <c r="G527" s="1">
        <v>0.36</v>
      </c>
      <c r="H527" s="1">
        <v>0.22</v>
      </c>
      <c r="I527" s="1">
        <v>100</v>
      </c>
      <c r="J527" s="1" t="s">
        <v>33</v>
      </c>
      <c r="K527" s="1">
        <v>0.36</v>
      </c>
      <c r="L527" s="1" t="s">
        <v>33</v>
      </c>
    </row>
    <row r="528" spans="1:21">
      <c r="B528" s="18"/>
      <c r="C528" s="18"/>
      <c r="F528" s="1" t="s">
        <v>140</v>
      </c>
      <c r="G528" s="1">
        <v>8.24</v>
      </c>
      <c r="H528" s="1">
        <v>3.17</v>
      </c>
      <c r="I528" s="1">
        <v>36.200000000000003</v>
      </c>
      <c r="J528" s="1" t="s">
        <v>33</v>
      </c>
      <c r="K528" s="1">
        <v>2.98</v>
      </c>
      <c r="L528" s="1" t="s">
        <v>33</v>
      </c>
    </row>
    <row r="529" spans="1:21">
      <c r="B529" s="18"/>
      <c r="C529" s="18"/>
      <c r="F529" s="1" t="s">
        <v>141</v>
      </c>
      <c r="G529" s="1">
        <v>1.35</v>
      </c>
      <c r="H529" s="1">
        <v>1.35</v>
      </c>
      <c r="I529" s="1">
        <v>100</v>
      </c>
      <c r="J529" s="1" t="s">
        <v>33</v>
      </c>
      <c r="K529" s="1">
        <v>1.35</v>
      </c>
      <c r="L529" s="1" t="s">
        <v>33</v>
      </c>
    </row>
    <row r="530" spans="1:21">
      <c r="B530" s="18"/>
      <c r="C530" s="18"/>
      <c r="F530" s="1" t="s">
        <v>190</v>
      </c>
      <c r="G530" s="1">
        <v>1.41</v>
      </c>
      <c r="H530" s="1">
        <v>1.01</v>
      </c>
      <c r="I530" s="1">
        <v>100</v>
      </c>
      <c r="J530" s="1" t="s">
        <v>33</v>
      </c>
      <c r="K530" s="1">
        <v>1.41</v>
      </c>
      <c r="L530" s="1" t="s">
        <v>33</v>
      </c>
    </row>
    <row r="531" spans="1:21">
      <c r="B531" s="18"/>
      <c r="C531" s="18"/>
      <c r="F531" s="1" t="s">
        <v>125</v>
      </c>
      <c r="G531" s="1">
        <v>25.39</v>
      </c>
      <c r="H531" s="1">
        <v>4.07</v>
      </c>
      <c r="I531" s="1">
        <v>66.400000000000006</v>
      </c>
      <c r="J531" s="1" t="s">
        <v>33</v>
      </c>
      <c r="K531" s="1">
        <v>16.87</v>
      </c>
      <c r="L531" s="1" t="s">
        <v>33</v>
      </c>
      <c r="P531" s="1" t="s">
        <v>23</v>
      </c>
    </row>
    <row r="532" spans="1:21">
      <c r="B532" s="18"/>
      <c r="C532" s="18"/>
      <c r="F532" s="1" t="s">
        <v>31</v>
      </c>
      <c r="G532" s="1">
        <v>53.31</v>
      </c>
      <c r="H532" s="1">
        <v>4.84</v>
      </c>
      <c r="I532" s="1">
        <v>82.5</v>
      </c>
      <c r="J532" s="1" t="s">
        <v>33</v>
      </c>
      <c r="K532" s="1">
        <v>44</v>
      </c>
      <c r="L532" s="1" t="s">
        <v>33</v>
      </c>
    </row>
    <row r="533" spans="1:21" ht="16">
      <c r="A533" s="68" t="s">
        <v>343</v>
      </c>
      <c r="B533" s="69">
        <v>-9.5122</v>
      </c>
      <c r="C533" s="69">
        <v>-62.389899999999997</v>
      </c>
      <c r="D533" s="70">
        <v>1992</v>
      </c>
      <c r="E533" s="70" t="s">
        <v>17</v>
      </c>
      <c r="F533" s="1" t="s">
        <v>344</v>
      </c>
      <c r="G533" s="1">
        <v>14.3</v>
      </c>
      <c r="H533" s="1" t="s">
        <v>33</v>
      </c>
      <c r="I533" s="1">
        <v>98.8</v>
      </c>
      <c r="J533" s="1" t="s">
        <v>33</v>
      </c>
      <c r="K533" s="1">
        <v>14.1</v>
      </c>
      <c r="L533" s="1" t="s">
        <v>33</v>
      </c>
      <c r="M533" s="70">
        <v>5</v>
      </c>
      <c r="N533" s="1" t="s">
        <v>342</v>
      </c>
      <c r="O533" s="1" t="s">
        <v>14</v>
      </c>
      <c r="P533" s="20"/>
      <c r="Q533" s="20"/>
      <c r="R533" s="20">
        <v>-9.4316999999999993</v>
      </c>
      <c r="S533" s="1">
        <v>-62.431399999999996</v>
      </c>
      <c r="T533" s="1">
        <v>-9.4336000000000002</v>
      </c>
      <c r="U533" s="1">
        <v>-62.381</v>
      </c>
    </row>
    <row r="534" spans="1:21">
      <c r="B534" s="18"/>
      <c r="C534" s="18"/>
      <c r="F534" s="1" t="s">
        <v>77</v>
      </c>
      <c r="G534" s="1">
        <v>3.2</v>
      </c>
      <c r="H534" s="1" t="s">
        <v>33</v>
      </c>
      <c r="I534" s="1">
        <v>92.5</v>
      </c>
      <c r="J534" s="1" t="s">
        <v>33</v>
      </c>
      <c r="K534" s="1">
        <v>2.9</v>
      </c>
      <c r="L534" s="1" t="s">
        <v>33</v>
      </c>
    </row>
    <row r="535" spans="1:21">
      <c r="B535" s="18"/>
      <c r="C535" s="18"/>
      <c r="F535" s="1" t="s">
        <v>24</v>
      </c>
      <c r="G535" s="1">
        <v>0.2</v>
      </c>
      <c r="H535" s="1" t="s">
        <v>33</v>
      </c>
      <c r="I535" s="1">
        <v>95</v>
      </c>
      <c r="J535" s="1" t="s">
        <v>33</v>
      </c>
      <c r="K535" s="1">
        <v>0.2</v>
      </c>
      <c r="L535" s="1" t="s">
        <v>33</v>
      </c>
    </row>
    <row r="536" spans="1:21">
      <c r="B536" s="18"/>
      <c r="C536" s="18"/>
      <c r="F536" s="1" t="s">
        <v>101</v>
      </c>
      <c r="G536" s="1">
        <v>0.1</v>
      </c>
      <c r="H536" s="1" t="s">
        <v>33</v>
      </c>
      <c r="I536" s="1">
        <v>46.2</v>
      </c>
      <c r="J536" s="1" t="s">
        <v>33</v>
      </c>
      <c r="K536" s="1">
        <v>0.1</v>
      </c>
      <c r="L536" s="1" t="s">
        <v>33</v>
      </c>
    </row>
    <row r="537" spans="1:21">
      <c r="B537" s="18"/>
      <c r="C537" s="18"/>
      <c r="F537" s="1" t="s">
        <v>112</v>
      </c>
      <c r="G537" s="1">
        <v>0.3</v>
      </c>
      <c r="H537" s="1" t="s">
        <v>33</v>
      </c>
      <c r="I537" s="1" t="s">
        <v>33</v>
      </c>
      <c r="J537" s="1" t="s">
        <v>33</v>
      </c>
      <c r="K537" s="1" t="s">
        <v>33</v>
      </c>
      <c r="L537" s="1" t="s">
        <v>33</v>
      </c>
    </row>
    <row r="538" spans="1:21">
      <c r="B538" s="18"/>
      <c r="C538" s="18"/>
      <c r="F538" s="1" t="s">
        <v>113</v>
      </c>
      <c r="G538" s="1">
        <v>3.2</v>
      </c>
      <c r="H538" s="1" t="s">
        <v>33</v>
      </c>
      <c r="I538" s="1">
        <v>47.4</v>
      </c>
      <c r="J538" s="1" t="s">
        <v>33</v>
      </c>
      <c r="K538" s="1">
        <v>1</v>
      </c>
      <c r="L538" s="1" t="s">
        <v>33</v>
      </c>
    </row>
    <row r="539" spans="1:21">
      <c r="B539" s="18"/>
      <c r="C539" s="18"/>
      <c r="F539" s="1" t="s">
        <v>138</v>
      </c>
      <c r="G539" s="1">
        <v>21.7</v>
      </c>
      <c r="H539" s="1" t="s">
        <v>33</v>
      </c>
      <c r="I539" s="1">
        <v>12.5</v>
      </c>
      <c r="J539" s="1" t="s">
        <v>33</v>
      </c>
      <c r="K539" s="1">
        <v>4</v>
      </c>
      <c r="L539" s="1" t="s">
        <v>33</v>
      </c>
    </row>
    <row r="540" spans="1:21">
      <c r="B540" s="18"/>
      <c r="C540" s="18"/>
      <c r="F540" s="1" t="s">
        <v>139</v>
      </c>
      <c r="G540" s="1">
        <v>1.3</v>
      </c>
      <c r="H540" s="1" t="s">
        <v>33</v>
      </c>
      <c r="I540" s="1">
        <v>42</v>
      </c>
      <c r="J540" s="1" t="s">
        <v>33</v>
      </c>
      <c r="K540" s="1">
        <v>0.4</v>
      </c>
      <c r="L540" s="1" t="s">
        <v>33</v>
      </c>
    </row>
    <row r="541" spans="1:21">
      <c r="B541" s="18"/>
      <c r="C541" s="18"/>
      <c r="F541" s="1" t="s">
        <v>140</v>
      </c>
      <c r="G541" s="1">
        <v>51.7</v>
      </c>
      <c r="H541" s="1" t="s">
        <v>33</v>
      </c>
      <c r="I541" s="1">
        <v>15.9</v>
      </c>
      <c r="J541" s="1" t="s">
        <v>33</v>
      </c>
      <c r="K541" s="1">
        <v>7.3</v>
      </c>
      <c r="L541" s="1" t="s">
        <v>33</v>
      </c>
    </row>
    <row r="542" spans="1:21">
      <c r="B542" s="18"/>
      <c r="C542" s="18"/>
      <c r="F542" s="1" t="s">
        <v>141</v>
      </c>
      <c r="G542" s="1" t="s">
        <v>33</v>
      </c>
      <c r="H542" s="1" t="s">
        <v>33</v>
      </c>
      <c r="I542" s="1" t="s">
        <v>33</v>
      </c>
      <c r="J542" s="1" t="s">
        <v>33</v>
      </c>
      <c r="K542" s="1" t="s">
        <v>33</v>
      </c>
      <c r="L542" s="1" t="s">
        <v>33</v>
      </c>
    </row>
    <row r="543" spans="1:21">
      <c r="B543" s="18"/>
      <c r="C543" s="18"/>
      <c r="F543" s="1" t="s">
        <v>190</v>
      </c>
      <c r="G543" s="1" t="s">
        <v>33</v>
      </c>
      <c r="H543" s="1" t="s">
        <v>33</v>
      </c>
      <c r="I543" s="1" t="s">
        <v>33</v>
      </c>
      <c r="J543" s="1" t="s">
        <v>33</v>
      </c>
      <c r="K543" s="1" t="s">
        <v>33</v>
      </c>
      <c r="L543" s="1" t="s">
        <v>33</v>
      </c>
    </row>
    <row r="544" spans="1:21">
      <c r="B544" s="18"/>
      <c r="C544" s="18"/>
      <c r="F544" s="1" t="s">
        <v>125</v>
      </c>
      <c r="G544" s="1">
        <v>78.3</v>
      </c>
      <c r="H544" s="1" t="s">
        <v>33</v>
      </c>
      <c r="I544" s="1">
        <v>18.8</v>
      </c>
      <c r="J544" s="1" t="s">
        <v>33</v>
      </c>
      <c r="K544" s="1">
        <v>12.3</v>
      </c>
      <c r="L544" s="1" t="s">
        <v>33</v>
      </c>
      <c r="P544" s="1" t="s">
        <v>23</v>
      </c>
    </row>
    <row r="545" spans="1:21">
      <c r="B545" s="18"/>
      <c r="C545" s="18"/>
      <c r="F545" s="1" t="s">
        <v>31</v>
      </c>
      <c r="G545" s="1">
        <v>96.1</v>
      </c>
      <c r="H545" s="1" t="s">
        <v>33</v>
      </c>
      <c r="I545" s="1">
        <v>34.1</v>
      </c>
      <c r="J545" s="1" t="s">
        <v>33</v>
      </c>
      <c r="K545" s="1">
        <v>29.6</v>
      </c>
      <c r="L545" s="1" t="s">
        <v>33</v>
      </c>
    </row>
    <row r="546" spans="1:21" ht="16">
      <c r="A546" s="68" t="s">
        <v>345</v>
      </c>
      <c r="B546" s="69">
        <v>2.5676000000000001</v>
      </c>
      <c r="C546" s="69">
        <v>-61.377899999999997</v>
      </c>
      <c r="D546" s="70">
        <v>1993</v>
      </c>
      <c r="E546" s="70">
        <v>3</v>
      </c>
      <c r="F546" s="1" t="s">
        <v>31</v>
      </c>
      <c r="G546" s="1">
        <v>118.5</v>
      </c>
      <c r="H546" s="1" t="s">
        <v>33</v>
      </c>
      <c r="I546" s="1">
        <v>20.3</v>
      </c>
      <c r="J546" s="1" t="s">
        <v>33</v>
      </c>
      <c r="K546" s="1">
        <v>24.099999999999994</v>
      </c>
      <c r="L546" s="1" t="s">
        <v>33</v>
      </c>
      <c r="M546" s="70">
        <v>5</v>
      </c>
      <c r="N546" s="1" t="s">
        <v>342</v>
      </c>
      <c r="P546" s="20"/>
      <c r="Q546" s="20"/>
      <c r="R546" s="20">
        <v>2.5994000000000002</v>
      </c>
      <c r="S546" s="1">
        <v>-61.3536</v>
      </c>
      <c r="T546" s="1">
        <v>2.5646</v>
      </c>
      <c r="U546" s="1">
        <v>-61.342500000000001</v>
      </c>
    </row>
    <row r="547" spans="1:21" ht="16">
      <c r="A547" s="68" t="s">
        <v>206</v>
      </c>
      <c r="B547" s="71">
        <v>19.522222222222222</v>
      </c>
      <c r="C547" s="71">
        <v>-105.05444444444444</v>
      </c>
      <c r="D547" s="70">
        <v>1995</v>
      </c>
      <c r="E547" s="70">
        <v>6</v>
      </c>
      <c r="F547" s="1" t="s">
        <v>18</v>
      </c>
      <c r="G547" s="1">
        <v>5.3</v>
      </c>
      <c r="H547" s="1" t="s">
        <v>33</v>
      </c>
      <c r="I547" s="1">
        <v>97.2</v>
      </c>
      <c r="J547" s="1" t="s">
        <v>33</v>
      </c>
      <c r="K547" s="1">
        <v>5.0999999999999996</v>
      </c>
      <c r="L547" s="1" t="s">
        <v>33</v>
      </c>
      <c r="M547" s="70">
        <v>5</v>
      </c>
      <c r="N547" s="1" t="s">
        <v>342</v>
      </c>
      <c r="O547" s="1" t="s">
        <v>14</v>
      </c>
      <c r="P547" s="72"/>
      <c r="Q547" s="72"/>
      <c r="R547" s="72"/>
      <c r="S547" s="72"/>
    </row>
    <row r="548" spans="1:21">
      <c r="B548" s="18"/>
      <c r="C548" s="18"/>
      <c r="F548" s="1" t="s">
        <v>99</v>
      </c>
      <c r="G548" s="1" t="s">
        <v>33</v>
      </c>
      <c r="H548" s="1" t="s">
        <v>33</v>
      </c>
      <c r="I548" s="1" t="s">
        <v>33</v>
      </c>
      <c r="J548" s="1" t="s">
        <v>33</v>
      </c>
      <c r="K548" s="1" t="s">
        <v>33</v>
      </c>
      <c r="L548" s="1" t="s">
        <v>33</v>
      </c>
    </row>
    <row r="549" spans="1:21">
      <c r="B549" s="18"/>
      <c r="C549" s="18"/>
      <c r="F549" s="1" t="s">
        <v>24</v>
      </c>
      <c r="G549" s="1">
        <v>0.8</v>
      </c>
      <c r="H549" s="1" t="s">
        <v>33</v>
      </c>
      <c r="I549" s="1">
        <v>96.8</v>
      </c>
      <c r="J549" s="1" t="s">
        <v>33</v>
      </c>
      <c r="K549" s="1">
        <v>0.8</v>
      </c>
      <c r="L549" s="1" t="s">
        <v>33</v>
      </c>
    </row>
    <row r="550" spans="1:21">
      <c r="B550" s="18"/>
      <c r="C550" s="18"/>
      <c r="F550" s="1" t="s">
        <v>208</v>
      </c>
      <c r="G550" s="1">
        <v>12</v>
      </c>
      <c r="H550" s="1" t="s">
        <v>33</v>
      </c>
      <c r="I550" s="1">
        <v>86.8</v>
      </c>
      <c r="J550" s="1" t="s">
        <v>33</v>
      </c>
      <c r="K550" s="1">
        <v>10.4</v>
      </c>
      <c r="L550" s="1" t="s">
        <v>33</v>
      </c>
      <c r="P550" s="1" t="s">
        <v>23</v>
      </c>
    </row>
    <row r="551" spans="1:21">
      <c r="B551" s="18"/>
      <c r="C551" s="18"/>
      <c r="F551" s="1" t="s">
        <v>101</v>
      </c>
      <c r="G551" s="1">
        <v>0.1</v>
      </c>
      <c r="H551" s="1" t="s">
        <v>33</v>
      </c>
      <c r="I551" s="1">
        <v>86.1</v>
      </c>
      <c r="J551" s="1" t="s">
        <v>33</v>
      </c>
      <c r="K551" s="1">
        <v>0.1</v>
      </c>
      <c r="L551" s="1" t="s">
        <v>33</v>
      </c>
    </row>
    <row r="552" spans="1:21">
      <c r="B552" s="18"/>
      <c r="C552" s="18"/>
      <c r="F552" s="1" t="s">
        <v>112</v>
      </c>
      <c r="G552" s="1">
        <v>1</v>
      </c>
      <c r="H552" s="1" t="s">
        <v>33</v>
      </c>
      <c r="I552" s="1">
        <v>74</v>
      </c>
      <c r="J552" s="1" t="s">
        <v>33</v>
      </c>
      <c r="K552" s="1">
        <v>0.7</v>
      </c>
      <c r="L552" s="1" t="s">
        <v>33</v>
      </c>
    </row>
    <row r="553" spans="1:21">
      <c r="B553" s="18"/>
      <c r="C553" s="18"/>
      <c r="F553" s="1" t="s">
        <v>113</v>
      </c>
      <c r="G553" s="1">
        <v>5</v>
      </c>
      <c r="H553" s="1" t="s">
        <v>33</v>
      </c>
      <c r="I553" s="1">
        <v>34.200000000000003</v>
      </c>
      <c r="J553" s="1" t="s">
        <v>33</v>
      </c>
      <c r="K553" s="1">
        <v>2</v>
      </c>
      <c r="L553" s="1" t="s">
        <v>33</v>
      </c>
    </row>
    <row r="554" spans="1:21">
      <c r="B554" s="18"/>
      <c r="C554" s="18"/>
      <c r="F554" s="1" t="s">
        <v>209</v>
      </c>
      <c r="G554" s="1">
        <v>9</v>
      </c>
      <c r="H554" s="1" t="s">
        <v>33</v>
      </c>
      <c r="I554" s="1">
        <v>70</v>
      </c>
      <c r="J554" s="1" t="s">
        <v>33</v>
      </c>
      <c r="K554" s="1">
        <v>6.3</v>
      </c>
      <c r="L554" s="1" t="s">
        <v>33</v>
      </c>
    </row>
    <row r="555" spans="1:21">
      <c r="B555" s="18"/>
      <c r="C555" s="18"/>
      <c r="F555" s="1" t="s">
        <v>210</v>
      </c>
      <c r="G555" s="1">
        <v>0.6</v>
      </c>
      <c r="H555" s="1" t="s">
        <v>33</v>
      </c>
      <c r="I555" s="1">
        <v>100</v>
      </c>
      <c r="J555" s="1" t="s">
        <v>33</v>
      </c>
      <c r="K555" s="1">
        <v>0.6</v>
      </c>
      <c r="L555" s="1" t="s">
        <v>33</v>
      </c>
    </row>
    <row r="556" spans="1:21">
      <c r="B556" s="18"/>
      <c r="C556" s="18"/>
      <c r="F556" s="1" t="s">
        <v>211</v>
      </c>
      <c r="G556" s="1">
        <v>9.6999999999999993</v>
      </c>
      <c r="H556" s="1" t="s">
        <v>33</v>
      </c>
      <c r="I556" s="1">
        <v>63.3</v>
      </c>
      <c r="J556" s="1" t="s">
        <v>33</v>
      </c>
      <c r="K556" s="1">
        <v>6</v>
      </c>
      <c r="L556" s="1" t="s">
        <v>33</v>
      </c>
      <c r="P556" s="1" t="s">
        <v>23</v>
      </c>
    </row>
    <row r="557" spans="1:21">
      <c r="B557" s="18"/>
      <c r="C557" s="18"/>
      <c r="F557" s="1" t="s">
        <v>212</v>
      </c>
      <c r="G557" s="1">
        <v>0.6</v>
      </c>
      <c r="H557" s="1" t="s">
        <v>33</v>
      </c>
      <c r="I557" s="1">
        <v>100</v>
      </c>
      <c r="J557" s="1" t="s">
        <v>33</v>
      </c>
      <c r="K557" s="1">
        <v>0.6</v>
      </c>
      <c r="L557" s="1" t="s">
        <v>33</v>
      </c>
    </row>
    <row r="558" spans="1:21">
      <c r="B558" s="18"/>
      <c r="C558" s="18"/>
      <c r="F558" s="1" t="s">
        <v>213</v>
      </c>
      <c r="G558" s="1">
        <v>0.6</v>
      </c>
      <c r="H558" s="1" t="s">
        <v>33</v>
      </c>
      <c r="I558" s="1">
        <v>100</v>
      </c>
      <c r="J558" s="1" t="s">
        <v>33</v>
      </c>
      <c r="K558" s="1">
        <v>0.6</v>
      </c>
      <c r="L558" s="1" t="s">
        <v>33</v>
      </c>
    </row>
    <row r="559" spans="1:21">
      <c r="B559" s="18"/>
      <c r="C559" s="18"/>
      <c r="F559" s="1" t="s">
        <v>214</v>
      </c>
      <c r="G559" s="1">
        <v>1.2</v>
      </c>
      <c r="H559" s="1" t="s">
        <v>33</v>
      </c>
      <c r="I559" s="1">
        <v>100</v>
      </c>
      <c r="J559" s="1" t="s">
        <v>33</v>
      </c>
      <c r="K559" s="1">
        <v>1.2</v>
      </c>
      <c r="L559" s="1" t="s">
        <v>33</v>
      </c>
      <c r="P559" s="1" t="s">
        <v>23</v>
      </c>
    </row>
    <row r="560" spans="1:21">
      <c r="B560" s="18"/>
      <c r="C560" s="18"/>
      <c r="F560" s="1" t="s">
        <v>125</v>
      </c>
      <c r="G560" s="1">
        <v>16.2</v>
      </c>
      <c r="H560" s="1" t="s">
        <v>33</v>
      </c>
      <c r="I560" s="1">
        <v>60.1</v>
      </c>
      <c r="J560" s="1" t="s">
        <v>33</v>
      </c>
      <c r="K560" s="1">
        <v>9.5</v>
      </c>
      <c r="L560" s="1" t="s">
        <v>33</v>
      </c>
      <c r="P560" s="1" t="s">
        <v>23</v>
      </c>
    </row>
    <row r="561" spans="1:19">
      <c r="B561" s="18"/>
      <c r="C561" s="18"/>
      <c r="F561" s="1" t="s">
        <v>165</v>
      </c>
      <c r="G561" s="1">
        <v>0.9</v>
      </c>
      <c r="H561" s="1" t="s">
        <v>33</v>
      </c>
      <c r="I561" s="1">
        <v>59</v>
      </c>
      <c r="J561" s="1" t="s">
        <v>33</v>
      </c>
      <c r="K561" s="1">
        <v>0.5</v>
      </c>
      <c r="L561" s="1" t="s">
        <v>33</v>
      </c>
    </row>
    <row r="562" spans="1:19">
      <c r="B562" s="18"/>
      <c r="C562" s="18"/>
      <c r="F562" s="1" t="s">
        <v>215</v>
      </c>
      <c r="G562" s="1">
        <v>5.7</v>
      </c>
      <c r="H562" s="1" t="s">
        <v>33</v>
      </c>
      <c r="I562" s="1">
        <v>41</v>
      </c>
      <c r="J562" s="1" t="s">
        <v>33</v>
      </c>
      <c r="K562" s="1">
        <v>2.2000000000000002</v>
      </c>
      <c r="L562" s="1" t="s">
        <v>33</v>
      </c>
    </row>
    <row r="563" spans="1:19">
      <c r="B563" s="18"/>
      <c r="C563" s="18"/>
      <c r="F563" s="1" t="s">
        <v>31</v>
      </c>
      <c r="G563" s="1">
        <v>34.700000000000003</v>
      </c>
      <c r="H563" s="1" t="s">
        <v>33</v>
      </c>
      <c r="I563" s="1">
        <v>69.099999999999994</v>
      </c>
      <c r="J563" s="1" t="s">
        <v>33</v>
      </c>
      <c r="K563" s="1">
        <v>23.6</v>
      </c>
      <c r="L563" s="1" t="s">
        <v>33</v>
      </c>
    </row>
    <row r="564" spans="1:19">
      <c r="B564" s="18"/>
      <c r="C564" s="18"/>
    </row>
    <row r="565" spans="1:19" ht="16">
      <c r="A565" s="73" t="s">
        <v>346</v>
      </c>
      <c r="B565" s="74">
        <v>-10.532777777777779</v>
      </c>
      <c r="C565" s="74">
        <v>31.141111111111112</v>
      </c>
      <c r="D565" s="75" t="s">
        <v>347</v>
      </c>
      <c r="E565" s="75" t="s">
        <v>60</v>
      </c>
      <c r="F565" s="1" t="s">
        <v>348</v>
      </c>
      <c r="G565" s="1">
        <v>51.8</v>
      </c>
      <c r="H565" s="1" t="s">
        <v>33</v>
      </c>
      <c r="I565" s="1">
        <v>63.5</v>
      </c>
      <c r="J565" s="1" t="s">
        <v>33</v>
      </c>
      <c r="K565" s="1">
        <v>32.9</v>
      </c>
      <c r="L565" s="1" t="s">
        <v>33</v>
      </c>
      <c r="M565" s="75">
        <v>6</v>
      </c>
      <c r="N565" s="1" t="s">
        <v>349</v>
      </c>
      <c r="O565" s="1" t="s">
        <v>14</v>
      </c>
      <c r="P565" s="20"/>
      <c r="Q565" s="20"/>
      <c r="R565" s="20"/>
    </row>
    <row r="566" spans="1:19">
      <c r="B566" s="18"/>
      <c r="C566" s="18"/>
      <c r="F566" s="1" t="s">
        <v>350</v>
      </c>
      <c r="G566" s="1">
        <v>22.3</v>
      </c>
      <c r="H566" s="1" t="s">
        <v>33</v>
      </c>
      <c r="I566" s="1">
        <v>63.5</v>
      </c>
      <c r="J566" s="1" t="s">
        <v>33</v>
      </c>
      <c r="K566" s="1">
        <v>14.2</v>
      </c>
      <c r="L566" s="1" t="s">
        <v>33</v>
      </c>
    </row>
    <row r="567" spans="1:19">
      <c r="B567" s="18"/>
      <c r="C567" s="18"/>
      <c r="F567" s="1" t="s">
        <v>31</v>
      </c>
      <c r="G567" s="1">
        <v>74.5</v>
      </c>
      <c r="H567" s="1" t="s">
        <v>33</v>
      </c>
      <c r="I567" s="1">
        <v>63.5</v>
      </c>
      <c r="J567" s="1" t="s">
        <v>33</v>
      </c>
      <c r="K567" s="1">
        <v>42.7</v>
      </c>
      <c r="L567" s="1" t="s">
        <v>33</v>
      </c>
    </row>
    <row r="568" spans="1:19" ht="16">
      <c r="A568" s="73" t="s">
        <v>351</v>
      </c>
      <c r="B568" s="74">
        <v>17.59</v>
      </c>
      <c r="C568" s="74">
        <v>81.55</v>
      </c>
      <c r="D568" s="75">
        <v>1999</v>
      </c>
      <c r="E568" s="75">
        <v>2</v>
      </c>
      <c r="F568" s="1" t="s">
        <v>31</v>
      </c>
      <c r="G568" s="1">
        <v>13.5</v>
      </c>
      <c r="H568" s="1" t="s">
        <v>33</v>
      </c>
      <c r="I568" s="1">
        <v>30</v>
      </c>
      <c r="J568" s="1" t="s">
        <v>33</v>
      </c>
      <c r="K568" s="1">
        <v>4</v>
      </c>
      <c r="L568" s="1" t="s">
        <v>33</v>
      </c>
      <c r="M568" s="75">
        <v>6</v>
      </c>
      <c r="N568" s="1" t="s">
        <v>349</v>
      </c>
      <c r="O568" s="1" t="s">
        <v>14</v>
      </c>
      <c r="P568" s="20"/>
      <c r="Q568" s="20"/>
      <c r="R568" s="20"/>
    </row>
    <row r="569" spans="1:19">
      <c r="B569" s="18"/>
      <c r="C569" s="18"/>
    </row>
    <row r="570" spans="1:19" ht="16">
      <c r="A570" s="76" t="s">
        <v>352</v>
      </c>
      <c r="B570" s="77">
        <v>42.964444444444446</v>
      </c>
      <c r="C570" s="77">
        <v>-2.7141666666666668</v>
      </c>
      <c r="D570" s="78">
        <v>1989</v>
      </c>
      <c r="E570" s="78" t="s">
        <v>60</v>
      </c>
      <c r="F570" s="64" t="s">
        <v>31</v>
      </c>
      <c r="G570" s="1">
        <v>1.43</v>
      </c>
      <c r="H570" s="1" t="s">
        <v>33</v>
      </c>
      <c r="I570" s="1">
        <v>80</v>
      </c>
      <c r="J570" s="1" t="s">
        <v>33</v>
      </c>
      <c r="K570" s="1">
        <v>1.1399999999999999</v>
      </c>
      <c r="L570" s="1" t="s">
        <v>33</v>
      </c>
      <c r="M570" s="79">
        <v>7</v>
      </c>
      <c r="N570" s="1" t="s">
        <v>353</v>
      </c>
      <c r="P570" s="20"/>
      <c r="Q570" s="64" t="s">
        <v>354</v>
      </c>
      <c r="R570" s="20"/>
    </row>
    <row r="571" spans="1:19" ht="16">
      <c r="A571" s="80" t="s">
        <v>355</v>
      </c>
      <c r="B571" s="81">
        <v>-22.767777777777777</v>
      </c>
      <c r="C571" s="81">
        <v>-47.74388888888889</v>
      </c>
      <c r="D571" s="78" t="s">
        <v>356</v>
      </c>
      <c r="E571" s="78" t="s">
        <v>60</v>
      </c>
      <c r="F571" s="64" t="s">
        <v>31</v>
      </c>
      <c r="G571" s="1" t="s">
        <v>33</v>
      </c>
      <c r="H571" s="1" t="s">
        <v>33</v>
      </c>
      <c r="I571" s="1" t="s">
        <v>33</v>
      </c>
      <c r="J571" s="1" t="s">
        <v>33</v>
      </c>
      <c r="K571" s="1">
        <v>20</v>
      </c>
      <c r="L571" s="1" t="s">
        <v>33</v>
      </c>
      <c r="M571" s="79">
        <v>7</v>
      </c>
      <c r="N571" s="1" t="s">
        <v>353</v>
      </c>
      <c r="P571" s="20"/>
      <c r="Q571" s="64" t="s">
        <v>357</v>
      </c>
      <c r="R571" s="20"/>
    </row>
    <row r="572" spans="1:19" ht="16">
      <c r="A572" s="76" t="s">
        <v>358</v>
      </c>
      <c r="B572" s="77">
        <v>33.934999999999995</v>
      </c>
      <c r="C572" s="77">
        <v>118.44805555555556</v>
      </c>
      <c r="D572" s="78" t="s">
        <v>359</v>
      </c>
      <c r="E572" s="78" t="s">
        <v>60</v>
      </c>
      <c r="F572" s="64" t="s">
        <v>31</v>
      </c>
      <c r="G572" s="1">
        <v>6.7</v>
      </c>
      <c r="H572" s="1">
        <v>1.2</v>
      </c>
      <c r="I572" s="1">
        <v>43.6</v>
      </c>
      <c r="J572" s="1">
        <v>4.5999999999999996</v>
      </c>
      <c r="K572" s="1">
        <v>2.9</v>
      </c>
      <c r="L572" s="1">
        <v>0.5</v>
      </c>
      <c r="M572" s="79">
        <v>7</v>
      </c>
      <c r="N572" s="1" t="s">
        <v>353</v>
      </c>
      <c r="P572" s="20"/>
      <c r="Q572" s="64" t="s">
        <v>354</v>
      </c>
      <c r="R572" s="20"/>
    </row>
    <row r="573" spans="1:19" ht="16">
      <c r="A573" s="80" t="s">
        <v>360</v>
      </c>
      <c r="B573" s="81">
        <v>40.069166666666668</v>
      </c>
      <c r="C573" s="81">
        <v>-97.960277777777776</v>
      </c>
      <c r="D573" s="82">
        <v>2010</v>
      </c>
      <c r="E573" s="78" t="s">
        <v>361</v>
      </c>
      <c r="F573" s="64" t="s">
        <v>31</v>
      </c>
      <c r="G573" s="1">
        <v>2.4</v>
      </c>
      <c r="H573" s="1">
        <v>3.6</v>
      </c>
      <c r="I573" s="1">
        <v>86.2</v>
      </c>
      <c r="J573" s="1">
        <v>6</v>
      </c>
      <c r="K573" s="1">
        <v>2.0699999999999998</v>
      </c>
      <c r="L573" s="1">
        <v>3.2</v>
      </c>
      <c r="M573" s="79">
        <v>7</v>
      </c>
      <c r="N573" s="1" t="s">
        <v>353</v>
      </c>
      <c r="P573" s="20"/>
      <c r="Q573" s="64" t="s">
        <v>362</v>
      </c>
      <c r="R573" s="20"/>
    </row>
    <row r="574" spans="1:19" ht="16">
      <c r="A574" s="80" t="s">
        <v>360</v>
      </c>
      <c r="B574" s="81">
        <v>46.665555555555557</v>
      </c>
      <c r="C574" s="81">
        <v>-117.1086111111111</v>
      </c>
      <c r="D574" s="82">
        <v>2004</v>
      </c>
      <c r="E574" s="78" t="s">
        <v>363</v>
      </c>
      <c r="F574" s="64" t="s">
        <v>31</v>
      </c>
      <c r="G574" s="1">
        <v>11.88</v>
      </c>
      <c r="H574" s="1" t="s">
        <v>33</v>
      </c>
      <c r="I574" s="1">
        <v>88</v>
      </c>
      <c r="J574" s="1" t="s">
        <v>33</v>
      </c>
      <c r="K574" s="1">
        <v>10.45</v>
      </c>
      <c r="L574" s="1" t="s">
        <v>33</v>
      </c>
      <c r="M574" s="79">
        <v>7</v>
      </c>
      <c r="N574" s="1" t="s">
        <v>353</v>
      </c>
      <c r="P574" s="20"/>
      <c r="Q574" s="64" t="s">
        <v>364</v>
      </c>
      <c r="R574" s="16"/>
      <c r="S574" s="16"/>
    </row>
    <row r="575" spans="1:19">
      <c r="B575" s="18"/>
      <c r="C575" s="18"/>
      <c r="P575" s="16"/>
      <c r="Q575" s="16"/>
      <c r="R575" s="16"/>
      <c r="S575" s="16"/>
    </row>
    <row r="576" spans="1:19" ht="16">
      <c r="A576" s="83" t="s">
        <v>365</v>
      </c>
      <c r="B576" s="84">
        <v>34.190555555555555</v>
      </c>
      <c r="C576" s="84">
        <v>-117.75638888888889</v>
      </c>
      <c r="D576" s="85">
        <v>1986</v>
      </c>
      <c r="E576" s="86">
        <v>12</v>
      </c>
      <c r="F576" s="1" t="s">
        <v>31</v>
      </c>
      <c r="G576" s="1" t="s">
        <v>33</v>
      </c>
      <c r="H576" s="1" t="s">
        <v>33</v>
      </c>
      <c r="I576" s="1" t="s">
        <v>33</v>
      </c>
      <c r="J576" s="1" t="s">
        <v>33</v>
      </c>
      <c r="K576" s="1">
        <v>45</v>
      </c>
      <c r="L576" s="1" t="s">
        <v>33</v>
      </c>
      <c r="M576" s="86">
        <v>8</v>
      </c>
      <c r="N576" s="1" t="s">
        <v>366</v>
      </c>
      <c r="P576" s="16"/>
      <c r="Q576" s="16"/>
      <c r="R576" s="16"/>
      <c r="S576" s="16"/>
    </row>
    <row r="577" spans="1:19" ht="16">
      <c r="A577" s="83" t="s">
        <v>367</v>
      </c>
      <c r="B577" s="87">
        <v>33.44083333333333</v>
      </c>
      <c r="C577" s="87">
        <v>-117.17750000000001</v>
      </c>
      <c r="D577" s="86" t="s">
        <v>60</v>
      </c>
      <c r="E577" s="86" t="s">
        <v>60</v>
      </c>
      <c r="F577" s="1" t="s">
        <v>31</v>
      </c>
      <c r="G577" s="1">
        <v>59.6</v>
      </c>
      <c r="H577" s="1">
        <v>5.9</v>
      </c>
      <c r="I577" s="1">
        <v>83</v>
      </c>
      <c r="J577" s="1">
        <v>6</v>
      </c>
      <c r="K577" s="1">
        <v>49.9</v>
      </c>
      <c r="L577" s="1">
        <v>8.4</v>
      </c>
      <c r="M577" s="86">
        <v>8</v>
      </c>
      <c r="N577" s="1" t="s">
        <v>366</v>
      </c>
      <c r="R577" s="72"/>
      <c r="S577" s="72"/>
    </row>
    <row r="578" spans="1:19" ht="16">
      <c r="A578" s="83" t="s">
        <v>367</v>
      </c>
      <c r="B578" s="87">
        <v>34.352777777777781</v>
      </c>
      <c r="C578" s="87">
        <v>-118.45555555555556</v>
      </c>
      <c r="D578" s="86" t="s">
        <v>60</v>
      </c>
      <c r="E578" s="86" t="s">
        <v>60</v>
      </c>
      <c r="F578" s="1" t="s">
        <v>31</v>
      </c>
      <c r="G578" s="1">
        <v>19.5</v>
      </c>
      <c r="H578" s="1">
        <v>6.7</v>
      </c>
      <c r="I578" s="1">
        <v>75</v>
      </c>
      <c r="J578" s="1">
        <v>4</v>
      </c>
      <c r="K578" s="1">
        <v>14.8</v>
      </c>
      <c r="L578" s="1">
        <v>5.4</v>
      </c>
      <c r="M578" s="86">
        <v>8</v>
      </c>
      <c r="N578" s="1" t="s">
        <v>366</v>
      </c>
      <c r="R578" s="72"/>
      <c r="S578" s="72"/>
    </row>
    <row r="579" spans="1:19" ht="16">
      <c r="A579" s="83" t="s">
        <v>367</v>
      </c>
      <c r="B579" s="87">
        <v>33.227499999999999</v>
      </c>
      <c r="C579" s="87">
        <v>-117.16361111111112</v>
      </c>
      <c r="D579" s="86" t="s">
        <v>60</v>
      </c>
      <c r="E579" s="86" t="s">
        <v>60</v>
      </c>
      <c r="F579" s="1" t="s">
        <v>31</v>
      </c>
      <c r="G579" s="1">
        <v>21.3</v>
      </c>
      <c r="H579" s="1" t="s">
        <v>33</v>
      </c>
      <c r="I579" s="1">
        <v>77</v>
      </c>
      <c r="J579" s="1" t="s">
        <v>33</v>
      </c>
      <c r="K579" s="1">
        <v>16.3</v>
      </c>
      <c r="L579" s="1" t="s">
        <v>33</v>
      </c>
      <c r="M579" s="86">
        <v>8</v>
      </c>
      <c r="N579" s="1" t="s">
        <v>366</v>
      </c>
      <c r="R579" s="72"/>
      <c r="S579" s="72"/>
    </row>
    <row r="580" spans="1:19" ht="16">
      <c r="A580" s="83" t="s">
        <v>270</v>
      </c>
      <c r="B580" s="87">
        <v>34.54944444444444</v>
      </c>
      <c r="C580" s="87">
        <v>-120.39222222222223</v>
      </c>
      <c r="D580" s="88">
        <v>2009</v>
      </c>
      <c r="E580" s="88">
        <v>11</v>
      </c>
      <c r="F580" s="1" t="s">
        <v>31</v>
      </c>
      <c r="G580" s="1">
        <v>14</v>
      </c>
      <c r="H580" s="1" t="s">
        <v>33</v>
      </c>
      <c r="I580" s="1">
        <v>68</v>
      </c>
      <c r="J580" s="1" t="s">
        <v>33</v>
      </c>
      <c r="K580" s="1">
        <v>10</v>
      </c>
      <c r="L580" s="1" t="s">
        <v>33</v>
      </c>
      <c r="M580" s="86">
        <v>8</v>
      </c>
      <c r="N580" s="1" t="s">
        <v>366</v>
      </c>
      <c r="P580" s="16"/>
      <c r="Q580" s="16"/>
      <c r="R580" s="16"/>
      <c r="S580" s="16"/>
    </row>
    <row r="581" spans="1:19">
      <c r="B581" s="18"/>
      <c r="C581" s="18"/>
      <c r="P581" s="16"/>
      <c r="Q581" s="16"/>
      <c r="R581" s="16"/>
      <c r="S581" s="16"/>
    </row>
    <row r="582" spans="1:19" ht="16">
      <c r="A582" s="89" t="s">
        <v>368</v>
      </c>
      <c r="B582" s="90">
        <v>-3.0630555555555552</v>
      </c>
      <c r="C582" s="90">
        <v>113.94750000000001</v>
      </c>
      <c r="D582" s="91" t="s">
        <v>369</v>
      </c>
      <c r="E582" s="91" t="s">
        <v>60</v>
      </c>
      <c r="F582" s="64" t="s">
        <v>31</v>
      </c>
      <c r="G582" s="1" t="s">
        <v>33</v>
      </c>
      <c r="H582" s="1" t="s">
        <v>33</v>
      </c>
      <c r="I582" s="1" t="s">
        <v>33</v>
      </c>
      <c r="J582" s="1" t="s">
        <v>33</v>
      </c>
      <c r="K582" s="1">
        <v>500</v>
      </c>
      <c r="L582" s="1" t="s">
        <v>33</v>
      </c>
      <c r="M582" s="92">
        <v>9</v>
      </c>
      <c r="N582" s="1" t="s">
        <v>370</v>
      </c>
      <c r="P582" s="16"/>
      <c r="Q582" s="1" t="s">
        <v>371</v>
      </c>
      <c r="R582" s="16"/>
      <c r="S582" s="16"/>
    </row>
    <row r="583" spans="1:19" ht="16">
      <c r="A583" s="93" t="s">
        <v>372</v>
      </c>
      <c r="B583" s="90">
        <v>-2.3397222222222225</v>
      </c>
      <c r="C583" s="90">
        <v>114.08333333333333</v>
      </c>
      <c r="D583" s="91">
        <v>2002</v>
      </c>
      <c r="E583" s="91" t="s">
        <v>60</v>
      </c>
      <c r="F583" s="64" t="s">
        <v>31</v>
      </c>
      <c r="G583" s="1">
        <v>399.2</v>
      </c>
      <c r="H583" s="1">
        <v>11</v>
      </c>
      <c r="I583" s="1">
        <v>27.2</v>
      </c>
      <c r="J583" s="1">
        <v>4.7</v>
      </c>
      <c r="K583" s="1">
        <v>109</v>
      </c>
      <c r="L583" s="1">
        <v>18.7</v>
      </c>
      <c r="M583" s="92">
        <v>9</v>
      </c>
      <c r="N583" s="1" t="s">
        <v>370</v>
      </c>
      <c r="P583" s="20"/>
      <c r="Q583" s="1" t="s">
        <v>373</v>
      </c>
      <c r="R583" s="20"/>
    </row>
    <row r="584" spans="1:19" ht="16">
      <c r="A584" s="93" t="s">
        <v>374</v>
      </c>
      <c r="B584" s="90">
        <v>0.48249999999999998</v>
      </c>
      <c r="C584" s="90">
        <v>102.1125</v>
      </c>
      <c r="D584" s="91" t="s">
        <v>375</v>
      </c>
      <c r="E584" s="91" t="s">
        <v>376</v>
      </c>
      <c r="F584" s="94" t="s">
        <v>31</v>
      </c>
      <c r="G584" s="1">
        <v>45.3</v>
      </c>
      <c r="H584" s="1">
        <v>6.1</v>
      </c>
      <c r="I584" s="1">
        <v>81.3</v>
      </c>
      <c r="J584" s="1">
        <v>10</v>
      </c>
      <c r="K584" s="1">
        <v>37</v>
      </c>
      <c r="L584" s="1">
        <v>8.1999999999999993</v>
      </c>
      <c r="M584" s="92">
        <v>9</v>
      </c>
      <c r="N584" s="1" t="s">
        <v>370</v>
      </c>
      <c r="P584" s="20" t="s">
        <v>377</v>
      </c>
      <c r="Q584" s="26" t="s">
        <v>378</v>
      </c>
      <c r="R584" s="20"/>
    </row>
    <row r="585" spans="1:19" ht="16">
      <c r="A585" s="93" t="s">
        <v>379</v>
      </c>
      <c r="B585" s="90">
        <v>-2.4166666666666665</v>
      </c>
      <c r="C585" s="90">
        <v>114.14444444444445</v>
      </c>
      <c r="D585" s="91">
        <v>2006</v>
      </c>
      <c r="E585" s="91" t="s">
        <v>33</v>
      </c>
      <c r="F585" s="64" t="s">
        <v>31</v>
      </c>
      <c r="G585" s="1" t="s">
        <v>33</v>
      </c>
      <c r="H585" s="1" t="s">
        <v>33</v>
      </c>
      <c r="I585" s="1" t="s">
        <v>33</v>
      </c>
      <c r="J585" s="1" t="s">
        <v>33</v>
      </c>
      <c r="K585" s="1">
        <v>331.7</v>
      </c>
      <c r="L585" s="1">
        <v>6.4</v>
      </c>
      <c r="M585" s="92">
        <v>9</v>
      </c>
      <c r="N585" s="1" t="s">
        <v>370</v>
      </c>
      <c r="P585" s="20"/>
      <c r="Q585" s="1" t="s">
        <v>380</v>
      </c>
      <c r="R585" s="20"/>
    </row>
    <row r="586" spans="1:19">
      <c r="B586" s="18"/>
      <c r="C586" s="18"/>
      <c r="F586" s="64"/>
    </row>
    <row r="587" spans="1:19" ht="16">
      <c r="A587" s="95" t="s">
        <v>381</v>
      </c>
      <c r="B587" s="96">
        <v>55.797499999999999</v>
      </c>
      <c r="C587" s="96">
        <v>-104.61305555555555</v>
      </c>
      <c r="D587" s="97">
        <v>1999</v>
      </c>
      <c r="E587" s="97">
        <v>3</v>
      </c>
      <c r="F587" s="64" t="s">
        <v>31</v>
      </c>
      <c r="G587" s="1" t="s">
        <v>33</v>
      </c>
      <c r="H587" s="1" t="s">
        <v>33</v>
      </c>
      <c r="I587" s="1" t="s">
        <v>33</v>
      </c>
      <c r="J587" s="1" t="s">
        <v>33</v>
      </c>
      <c r="K587" s="1">
        <v>42</v>
      </c>
      <c r="L587" s="1">
        <v>24.9</v>
      </c>
      <c r="M587" s="98">
        <v>10</v>
      </c>
      <c r="N587" s="1" t="s">
        <v>382</v>
      </c>
      <c r="P587" s="20"/>
      <c r="Q587" s="1" t="s">
        <v>383</v>
      </c>
      <c r="R587" s="20"/>
    </row>
    <row r="588" spans="1:19" ht="16">
      <c r="A588" s="99" t="s">
        <v>384</v>
      </c>
      <c r="B588" s="96">
        <v>54.786666666666662</v>
      </c>
      <c r="C588" s="96">
        <v>-114.18305555555555</v>
      </c>
      <c r="D588" s="97">
        <v>2001</v>
      </c>
      <c r="E588" s="97" t="s">
        <v>279</v>
      </c>
      <c r="F588" s="64" t="s">
        <v>31</v>
      </c>
      <c r="G588" s="1" t="s">
        <v>33</v>
      </c>
      <c r="H588" s="1" t="s">
        <v>33</v>
      </c>
      <c r="I588" s="1" t="s">
        <v>33</v>
      </c>
      <c r="J588" s="1" t="s">
        <v>33</v>
      </c>
      <c r="K588" s="1">
        <v>42.5</v>
      </c>
      <c r="L588" s="1" t="s">
        <v>33</v>
      </c>
      <c r="M588" s="98">
        <v>10</v>
      </c>
      <c r="N588" s="1" t="s">
        <v>382</v>
      </c>
      <c r="P588" s="20"/>
      <c r="Q588" s="1" t="s">
        <v>385</v>
      </c>
      <c r="R588" s="20"/>
    </row>
    <row r="589" spans="1:19">
      <c r="B589" s="18"/>
      <c r="C589" s="18"/>
    </row>
    <row r="590" spans="1:19" ht="16">
      <c r="A590" s="100" t="s">
        <v>386</v>
      </c>
      <c r="B590" s="101">
        <v>68.541944444444439</v>
      </c>
      <c r="C590" s="101">
        <v>-149.8102777777778</v>
      </c>
      <c r="D590" s="102">
        <v>2007</v>
      </c>
      <c r="E590" s="102" t="s">
        <v>387</v>
      </c>
      <c r="F590" s="1" t="s">
        <v>31</v>
      </c>
      <c r="G590" s="1">
        <v>165</v>
      </c>
      <c r="H590" s="1">
        <v>15</v>
      </c>
      <c r="I590" s="1">
        <v>24</v>
      </c>
      <c r="J590" s="1">
        <v>5</v>
      </c>
      <c r="K590" s="1">
        <v>40</v>
      </c>
      <c r="L590" s="1">
        <v>9</v>
      </c>
      <c r="M590" s="103">
        <v>11</v>
      </c>
      <c r="N590" s="1" t="s">
        <v>388</v>
      </c>
      <c r="P590" s="20"/>
      <c r="Q590" s="20"/>
      <c r="R590" s="20"/>
    </row>
    <row r="598" spans="4:6">
      <c r="F598" s="20"/>
    </row>
    <row r="599" spans="4:6">
      <c r="D599" s="104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7"/>
  <sheetViews>
    <sheetView workbookViewId="0">
      <selection activeCell="C46" sqref="C46"/>
    </sheetView>
  </sheetViews>
  <sheetFormatPr baseColWidth="10" defaultRowHeight="13" x14ac:dyDescent="0"/>
  <cols>
    <col min="1" max="1" width="18.5" style="1" customWidth="1"/>
    <col min="2" max="2" width="10.83203125" style="1"/>
    <col min="3" max="3" width="10.83203125" style="1" customWidth="1"/>
    <col min="4" max="6" width="10.83203125" style="1"/>
    <col min="7" max="7" width="10.5" style="1" customWidth="1"/>
    <col min="8" max="10" width="10.83203125" style="1"/>
    <col min="11" max="11" width="10.83203125" style="105"/>
    <col min="12" max="12" width="10.83203125" style="1"/>
    <col min="13" max="13" width="20.83203125" style="1" customWidth="1"/>
    <col min="14" max="14" width="14.1640625" style="105" customWidth="1"/>
    <col min="15" max="16384" width="10.83203125" style="1"/>
  </cols>
  <sheetData>
    <row r="1" spans="1:23">
      <c r="A1" s="1" t="s">
        <v>389</v>
      </c>
    </row>
    <row r="2" spans="1:23" ht="14" customHeight="1"/>
    <row r="3" spans="1:23" ht="15" customHeight="1">
      <c r="A3" s="106" t="s">
        <v>390</v>
      </c>
      <c r="B3" s="106" t="s">
        <v>391</v>
      </c>
      <c r="C3" s="106" t="s">
        <v>392</v>
      </c>
      <c r="D3" s="106" t="s">
        <v>393</v>
      </c>
      <c r="E3" s="106" t="s">
        <v>394</v>
      </c>
      <c r="F3" s="106" t="s">
        <v>395</v>
      </c>
      <c r="G3" s="106" t="s">
        <v>396</v>
      </c>
      <c r="H3" s="106" t="s">
        <v>9</v>
      </c>
      <c r="I3" s="106" t="s">
        <v>11</v>
      </c>
      <c r="J3" s="106" t="s">
        <v>397</v>
      </c>
      <c r="K3" s="107" t="s">
        <v>398</v>
      </c>
      <c r="L3" s="106" t="s">
        <v>14</v>
      </c>
      <c r="M3" s="106" t="s">
        <v>15</v>
      </c>
      <c r="N3" s="107" t="s">
        <v>399</v>
      </c>
      <c r="O3" s="1" t="s">
        <v>400</v>
      </c>
    </row>
    <row r="4" spans="1:23" ht="16">
      <c r="A4" s="108" t="s">
        <v>401</v>
      </c>
      <c r="B4" s="109">
        <v>-26.021999999999998</v>
      </c>
      <c r="C4" s="109">
        <v>31.065300000000001</v>
      </c>
      <c r="D4" s="110" t="s">
        <v>402</v>
      </c>
      <c r="E4" s="110" t="s">
        <v>403</v>
      </c>
      <c r="F4" s="1" t="s">
        <v>31</v>
      </c>
      <c r="G4" s="111">
        <v>2.77</v>
      </c>
      <c r="H4" s="112">
        <v>90</v>
      </c>
      <c r="I4" s="113">
        <f>G4*(H4/100)</f>
        <v>2.4929999999999999</v>
      </c>
      <c r="J4" s="114"/>
      <c r="K4" s="115" t="s">
        <v>404</v>
      </c>
      <c r="L4" s="110"/>
      <c r="M4" s="16" t="s">
        <v>405</v>
      </c>
      <c r="N4" s="115" t="s">
        <v>406</v>
      </c>
      <c r="O4" s="25">
        <v>0</v>
      </c>
      <c r="P4" s="116">
        <v>-26</v>
      </c>
      <c r="Q4" s="116">
        <v>31.07</v>
      </c>
      <c r="S4" s="109"/>
      <c r="T4" s="109"/>
    </row>
    <row r="5" spans="1:23" ht="16">
      <c r="A5" s="108" t="s">
        <v>401</v>
      </c>
      <c r="B5" s="116">
        <v>-15.83</v>
      </c>
      <c r="C5" s="116">
        <v>23.3</v>
      </c>
      <c r="D5" s="110" t="s">
        <v>402</v>
      </c>
      <c r="E5" s="110" t="s">
        <v>403</v>
      </c>
      <c r="F5" s="1" t="s">
        <v>31</v>
      </c>
      <c r="G5" s="111">
        <v>3.27</v>
      </c>
      <c r="H5" s="112">
        <v>90</v>
      </c>
      <c r="I5" s="113">
        <f t="shared" ref="I5:I60" si="0">G5*(H5/100)</f>
        <v>2.9430000000000001</v>
      </c>
      <c r="J5" s="114"/>
      <c r="K5" s="115" t="s">
        <v>404</v>
      </c>
      <c r="L5" s="110"/>
      <c r="M5" s="16" t="s">
        <v>405</v>
      </c>
      <c r="N5" s="115" t="s">
        <v>407</v>
      </c>
    </row>
    <row r="6" spans="1:23" ht="16">
      <c r="A6" s="108" t="s">
        <v>401</v>
      </c>
      <c r="B6" s="109">
        <v>-25.0869</v>
      </c>
      <c r="C6" s="109">
        <v>30.48</v>
      </c>
      <c r="D6" s="110" t="s">
        <v>402</v>
      </c>
      <c r="E6" s="110" t="s">
        <v>403</v>
      </c>
      <c r="F6" s="1" t="s">
        <v>31</v>
      </c>
      <c r="G6" s="111">
        <v>6.45</v>
      </c>
      <c r="H6" s="112">
        <v>90</v>
      </c>
      <c r="I6" s="113">
        <f t="shared" si="0"/>
        <v>5.8050000000000006</v>
      </c>
      <c r="J6" s="114"/>
      <c r="K6" s="115" t="s">
        <v>408</v>
      </c>
      <c r="L6" s="110"/>
      <c r="M6" s="16" t="s">
        <v>405</v>
      </c>
      <c r="N6" s="115" t="s">
        <v>409</v>
      </c>
      <c r="O6" s="117">
        <v>2</v>
      </c>
      <c r="P6" s="116">
        <v>-25.08</v>
      </c>
      <c r="Q6" s="116">
        <v>30.48</v>
      </c>
    </row>
    <row r="7" spans="1:23" ht="16">
      <c r="A7" s="108" t="s">
        <v>401</v>
      </c>
      <c r="B7" s="109">
        <v>-24.467300000000002</v>
      </c>
      <c r="C7" s="109">
        <v>30.8095</v>
      </c>
      <c r="D7" s="110" t="s">
        <v>402</v>
      </c>
      <c r="E7" s="110" t="s">
        <v>403</v>
      </c>
      <c r="F7" s="1" t="s">
        <v>31</v>
      </c>
      <c r="G7" s="111">
        <v>4.07</v>
      </c>
      <c r="H7" s="112">
        <v>90</v>
      </c>
      <c r="I7" s="113">
        <f t="shared" si="0"/>
        <v>3.6630000000000003</v>
      </c>
      <c r="J7" s="114"/>
      <c r="K7" s="115" t="s">
        <v>404</v>
      </c>
      <c r="L7" s="110"/>
      <c r="M7" s="16" t="s">
        <v>405</v>
      </c>
      <c r="N7" s="115" t="s">
        <v>410</v>
      </c>
      <c r="P7" s="116">
        <v>-24.47</v>
      </c>
      <c r="Q7" s="116">
        <v>30.8</v>
      </c>
    </row>
    <row r="8" spans="1:23" ht="16">
      <c r="A8" s="108" t="s">
        <v>401</v>
      </c>
      <c r="B8" s="109">
        <v>-26.302299999999999</v>
      </c>
      <c r="C8" s="109">
        <v>28.775099999999998</v>
      </c>
      <c r="D8" s="110" t="s">
        <v>402</v>
      </c>
      <c r="E8" s="110" t="s">
        <v>403</v>
      </c>
      <c r="F8" s="1" t="s">
        <v>31</v>
      </c>
      <c r="G8" s="111">
        <v>2.165</v>
      </c>
      <c r="H8" s="112">
        <v>90</v>
      </c>
      <c r="I8" s="113">
        <f t="shared" si="0"/>
        <v>1.9485000000000001</v>
      </c>
      <c r="J8" s="114"/>
      <c r="K8" s="115" t="s">
        <v>404</v>
      </c>
      <c r="L8" s="110"/>
      <c r="M8" s="16" t="s">
        <v>405</v>
      </c>
      <c r="N8" s="115" t="s">
        <v>411</v>
      </c>
      <c r="P8" s="116">
        <v>-26.28</v>
      </c>
      <c r="Q8" s="116">
        <v>28.75</v>
      </c>
    </row>
    <row r="9" spans="1:23" ht="16">
      <c r="A9" s="108" t="s">
        <v>401</v>
      </c>
      <c r="B9" s="109">
        <v>-23.806381999999999</v>
      </c>
      <c r="C9" s="109">
        <v>32.556265000000003</v>
      </c>
      <c r="D9" s="110" t="s">
        <v>402</v>
      </c>
      <c r="E9" s="110" t="s">
        <v>403</v>
      </c>
      <c r="F9" s="1" t="s">
        <v>31</v>
      </c>
      <c r="G9" s="111">
        <v>3.04</v>
      </c>
      <c r="H9" s="112">
        <v>90</v>
      </c>
      <c r="I9" s="113">
        <f t="shared" si="0"/>
        <v>2.7360000000000002</v>
      </c>
      <c r="J9" s="114"/>
      <c r="K9" s="115" t="s">
        <v>404</v>
      </c>
      <c r="L9" s="110"/>
      <c r="M9" s="16" t="s">
        <v>405</v>
      </c>
      <c r="N9" s="115" t="s">
        <v>412</v>
      </c>
      <c r="O9" s="117">
        <v>5</v>
      </c>
      <c r="P9" s="116">
        <v>-23.8</v>
      </c>
      <c r="Q9" s="116">
        <v>32.56</v>
      </c>
      <c r="S9" s="109">
        <v>-23.761099999999999</v>
      </c>
      <c r="T9" s="109">
        <v>32.559199999999997</v>
      </c>
      <c r="V9" s="109">
        <v>-23.764600000000002</v>
      </c>
      <c r="W9" s="109">
        <v>32.555700000000002</v>
      </c>
    </row>
    <row r="10" spans="1:23" ht="16">
      <c r="A10" s="108" t="s">
        <v>401</v>
      </c>
      <c r="B10" s="116">
        <v>-23.8</v>
      </c>
      <c r="C10" s="116">
        <v>32.630000000000003</v>
      </c>
      <c r="D10" s="110" t="s">
        <v>402</v>
      </c>
      <c r="E10" s="110" t="s">
        <v>403</v>
      </c>
      <c r="F10" s="1" t="s">
        <v>31</v>
      </c>
      <c r="G10" s="111">
        <v>6.13</v>
      </c>
      <c r="H10" s="112">
        <v>90</v>
      </c>
      <c r="I10" s="113">
        <f t="shared" si="0"/>
        <v>5.5170000000000003</v>
      </c>
      <c r="J10" s="114"/>
      <c r="K10" s="115" t="s">
        <v>408</v>
      </c>
      <c r="L10" s="110"/>
      <c r="M10" s="16" t="s">
        <v>405</v>
      </c>
      <c r="N10" s="115" t="s">
        <v>412</v>
      </c>
      <c r="O10" s="64"/>
    </row>
    <row r="11" spans="1:23" ht="16">
      <c r="A11" s="108" t="s">
        <v>401</v>
      </c>
      <c r="B11" s="116">
        <v>-23.77</v>
      </c>
      <c r="C11" s="116">
        <v>32.619999999999997</v>
      </c>
      <c r="D11" s="110" t="s">
        <v>402</v>
      </c>
      <c r="E11" s="110" t="s">
        <v>403</v>
      </c>
      <c r="F11" s="1" t="s">
        <v>31</v>
      </c>
      <c r="G11" s="111">
        <v>2.95</v>
      </c>
      <c r="H11" s="112">
        <v>90</v>
      </c>
      <c r="I11" s="113">
        <f t="shared" si="0"/>
        <v>2.6550000000000002</v>
      </c>
      <c r="J11" s="114"/>
      <c r="K11" s="115" t="s">
        <v>404</v>
      </c>
      <c r="L11" s="110"/>
      <c r="M11" s="16" t="s">
        <v>405</v>
      </c>
      <c r="N11" s="115" t="s">
        <v>412</v>
      </c>
      <c r="O11" s="64"/>
    </row>
    <row r="12" spans="1:23" ht="16">
      <c r="A12" s="108" t="s">
        <v>401</v>
      </c>
      <c r="B12" s="116">
        <v>-23.82</v>
      </c>
      <c r="C12" s="116">
        <v>32.549999999999997</v>
      </c>
      <c r="D12" s="110" t="s">
        <v>402</v>
      </c>
      <c r="E12" s="110" t="s">
        <v>403</v>
      </c>
      <c r="F12" s="1" t="s">
        <v>31</v>
      </c>
      <c r="G12" s="111">
        <v>6.04</v>
      </c>
      <c r="H12" s="112">
        <v>90</v>
      </c>
      <c r="I12" s="113">
        <f t="shared" si="0"/>
        <v>5.4359999999999999</v>
      </c>
      <c r="J12" s="114"/>
      <c r="K12" s="115" t="s">
        <v>408</v>
      </c>
      <c r="L12" s="110"/>
      <c r="M12" s="16" t="s">
        <v>405</v>
      </c>
      <c r="N12" s="115" t="s">
        <v>412</v>
      </c>
      <c r="O12" s="64"/>
    </row>
    <row r="13" spans="1:23" ht="16">
      <c r="A13" s="108" t="s">
        <v>401</v>
      </c>
      <c r="B13" s="109">
        <v>-23.780100000000001</v>
      </c>
      <c r="C13" s="109">
        <v>32.539700000000003</v>
      </c>
      <c r="D13" s="110" t="s">
        <v>402</v>
      </c>
      <c r="E13" s="110" t="s">
        <v>403</v>
      </c>
      <c r="F13" s="1" t="s">
        <v>31</v>
      </c>
      <c r="G13" s="111">
        <v>6.47</v>
      </c>
      <c r="H13" s="112">
        <v>90</v>
      </c>
      <c r="I13" s="113">
        <f t="shared" si="0"/>
        <v>5.8229999999999995</v>
      </c>
      <c r="J13" s="114"/>
      <c r="K13" s="115" t="s">
        <v>408</v>
      </c>
      <c r="L13" s="110"/>
      <c r="M13" s="16" t="s">
        <v>405</v>
      </c>
      <c r="N13" s="115" t="s">
        <v>412</v>
      </c>
      <c r="O13" s="64">
        <v>9</v>
      </c>
      <c r="P13" s="116">
        <v>-23.77</v>
      </c>
      <c r="Q13" s="116">
        <v>32.549999999999997</v>
      </c>
      <c r="S13" s="109">
        <v>-23.780100000000001</v>
      </c>
      <c r="T13" s="109">
        <v>32.543199999999999</v>
      </c>
    </row>
    <row r="14" spans="1:23" ht="16">
      <c r="A14" s="108" t="s">
        <v>401</v>
      </c>
      <c r="B14" s="109">
        <v>-19.617699999999999</v>
      </c>
      <c r="C14" s="109">
        <v>33.339700000000001</v>
      </c>
      <c r="D14" s="110" t="s">
        <v>402</v>
      </c>
      <c r="E14" s="110" t="s">
        <v>403</v>
      </c>
      <c r="F14" s="1" t="s">
        <v>31</v>
      </c>
      <c r="G14" s="111">
        <v>6.29</v>
      </c>
      <c r="H14" s="112">
        <v>90</v>
      </c>
      <c r="I14" s="113">
        <f t="shared" si="0"/>
        <v>5.6610000000000005</v>
      </c>
      <c r="J14" s="114"/>
      <c r="K14" s="115" t="s">
        <v>408</v>
      </c>
      <c r="L14" s="110"/>
      <c r="M14" s="16" t="s">
        <v>413</v>
      </c>
      <c r="N14" s="115" t="s">
        <v>414</v>
      </c>
      <c r="O14" s="94">
        <v>10</v>
      </c>
      <c r="P14" s="116">
        <v>-19.62</v>
      </c>
      <c r="Q14" s="116">
        <v>33.33</v>
      </c>
      <c r="S14" s="109">
        <v>-19.603899999999999</v>
      </c>
      <c r="T14" s="109">
        <v>33.339700000000001</v>
      </c>
      <c r="V14" s="109">
        <v>-19.610800000000001</v>
      </c>
      <c r="W14" s="109">
        <v>33.339700000000001</v>
      </c>
    </row>
    <row r="15" spans="1:23" ht="16">
      <c r="A15" s="108" t="s">
        <v>401</v>
      </c>
      <c r="B15" s="109">
        <v>-19.567699999999999</v>
      </c>
      <c r="C15" s="109">
        <v>33.377499999999998</v>
      </c>
      <c r="D15" s="110" t="s">
        <v>402</v>
      </c>
      <c r="E15" s="110" t="s">
        <v>403</v>
      </c>
      <c r="F15" s="1" t="s">
        <v>31</v>
      </c>
      <c r="G15" s="111">
        <v>5.75</v>
      </c>
      <c r="H15" s="112">
        <v>90</v>
      </c>
      <c r="I15" s="113">
        <f t="shared" si="0"/>
        <v>5.1749999999999998</v>
      </c>
      <c r="J15" s="114"/>
      <c r="K15" s="115" t="s">
        <v>408</v>
      </c>
      <c r="L15" s="110"/>
      <c r="M15" s="16" t="s">
        <v>413</v>
      </c>
      <c r="N15" s="115" t="s">
        <v>414</v>
      </c>
      <c r="O15" s="94">
        <v>11</v>
      </c>
      <c r="P15" s="116">
        <v>-19.62</v>
      </c>
      <c r="Q15" s="116">
        <v>33.32</v>
      </c>
      <c r="S15" s="109">
        <v>-19.571200000000001</v>
      </c>
      <c r="T15" s="109">
        <v>33.381</v>
      </c>
    </row>
    <row r="16" spans="1:23" ht="16">
      <c r="A16" s="108" t="s">
        <v>401</v>
      </c>
      <c r="B16" s="109">
        <v>-19.630199999999999</v>
      </c>
      <c r="C16" s="109">
        <v>33.324399999999997</v>
      </c>
      <c r="D16" s="110" t="s">
        <v>402</v>
      </c>
      <c r="E16" s="110" t="s">
        <v>403</v>
      </c>
      <c r="F16" s="1" t="s">
        <v>31</v>
      </c>
      <c r="G16" s="111">
        <v>6</v>
      </c>
      <c r="H16" s="112">
        <v>90</v>
      </c>
      <c r="I16" s="113">
        <f t="shared" si="0"/>
        <v>5.4</v>
      </c>
      <c r="J16" s="114"/>
      <c r="K16" s="115" t="s">
        <v>408</v>
      </c>
      <c r="L16" s="110"/>
      <c r="M16" s="16" t="s">
        <v>413</v>
      </c>
      <c r="N16" s="115" t="s">
        <v>414</v>
      </c>
      <c r="O16" s="94">
        <v>12</v>
      </c>
      <c r="P16" s="116">
        <v>-19.63</v>
      </c>
      <c r="Q16" s="116">
        <v>33.32</v>
      </c>
      <c r="S16" s="109">
        <v>-19.633700000000001</v>
      </c>
      <c r="T16" s="109">
        <v>33.320900000000002</v>
      </c>
    </row>
    <row r="17" spans="1:26" ht="16">
      <c r="A17" s="108" t="s">
        <v>401</v>
      </c>
      <c r="B17" s="109">
        <v>-19.538599999999999</v>
      </c>
      <c r="C17" s="109">
        <v>33.156100000000002</v>
      </c>
      <c r="D17" s="110" t="s">
        <v>402</v>
      </c>
      <c r="E17" s="110" t="s">
        <v>403</v>
      </c>
      <c r="F17" s="1" t="s">
        <v>31</v>
      </c>
      <c r="G17" s="111">
        <v>7.2</v>
      </c>
      <c r="H17" s="112">
        <v>90</v>
      </c>
      <c r="I17" s="113">
        <f t="shared" si="0"/>
        <v>6.48</v>
      </c>
      <c r="J17" s="114"/>
      <c r="K17" s="115" t="s">
        <v>408</v>
      </c>
      <c r="L17" s="110"/>
      <c r="M17" s="16" t="s">
        <v>413</v>
      </c>
      <c r="N17" s="115" t="s">
        <v>414</v>
      </c>
      <c r="P17" s="116">
        <v>-19.649999999999999</v>
      </c>
      <c r="Q17" s="116">
        <v>33.32</v>
      </c>
    </row>
    <row r="18" spans="1:26" ht="16">
      <c r="A18" s="108" t="s">
        <v>401</v>
      </c>
      <c r="B18" s="109">
        <v>-19.558900000000001</v>
      </c>
      <c r="C18" s="109">
        <v>33.382899999999999</v>
      </c>
      <c r="D18" s="110" t="s">
        <v>402</v>
      </c>
      <c r="E18" s="110" t="s">
        <v>403</v>
      </c>
      <c r="F18" s="1" t="s">
        <v>31</v>
      </c>
      <c r="G18" s="111">
        <v>5.61</v>
      </c>
      <c r="H18" s="112">
        <v>90</v>
      </c>
      <c r="I18" s="113">
        <f t="shared" si="0"/>
        <v>5.0490000000000004</v>
      </c>
      <c r="J18" s="114"/>
      <c r="K18" s="115" t="s">
        <v>408</v>
      </c>
      <c r="L18" s="110"/>
      <c r="M18" s="16" t="s">
        <v>413</v>
      </c>
      <c r="N18" s="115" t="s">
        <v>414</v>
      </c>
      <c r="O18" s="31">
        <v>14</v>
      </c>
      <c r="P18" s="116">
        <v>-19.649999999999999</v>
      </c>
      <c r="Q18" s="116">
        <v>33.299999999999997</v>
      </c>
    </row>
    <row r="19" spans="1:26" ht="16">
      <c r="A19" s="108" t="s">
        <v>401</v>
      </c>
      <c r="B19" s="116">
        <v>-17.73</v>
      </c>
      <c r="C19" s="116">
        <v>31.03</v>
      </c>
      <c r="D19" s="110" t="s">
        <v>402</v>
      </c>
      <c r="E19" s="110" t="s">
        <v>403</v>
      </c>
      <c r="F19" s="1" t="s">
        <v>31</v>
      </c>
      <c r="G19" s="111">
        <v>5.1970000000000001</v>
      </c>
      <c r="H19" s="112">
        <v>90</v>
      </c>
      <c r="I19" s="113">
        <f t="shared" si="0"/>
        <v>4.6772999999999998</v>
      </c>
      <c r="J19" s="114"/>
      <c r="K19" s="115" t="s">
        <v>408</v>
      </c>
      <c r="L19" s="110"/>
      <c r="M19" s="16" t="s">
        <v>405</v>
      </c>
      <c r="N19" s="115" t="s">
        <v>415</v>
      </c>
      <c r="O19" s="31"/>
    </row>
    <row r="20" spans="1:26" ht="16">
      <c r="A20" s="108" t="s">
        <v>401</v>
      </c>
      <c r="B20" s="109">
        <v>-18.1327</v>
      </c>
      <c r="C20" s="109">
        <v>31.495799999999999</v>
      </c>
      <c r="D20" s="110" t="s">
        <v>402</v>
      </c>
      <c r="E20" s="110" t="s">
        <v>403</v>
      </c>
      <c r="F20" s="1" t="s">
        <v>31</v>
      </c>
      <c r="G20" s="111">
        <v>12.202</v>
      </c>
      <c r="H20" s="112">
        <v>90</v>
      </c>
      <c r="I20" s="113">
        <f t="shared" si="0"/>
        <v>10.9818</v>
      </c>
      <c r="J20" s="114"/>
      <c r="K20" s="115" t="s">
        <v>408</v>
      </c>
      <c r="L20" s="110"/>
      <c r="M20" s="16" t="s">
        <v>405</v>
      </c>
      <c r="N20" s="115" t="s">
        <v>415</v>
      </c>
      <c r="O20" s="31"/>
      <c r="P20" s="116">
        <v>-18.18</v>
      </c>
      <c r="Q20" s="116">
        <v>31.47</v>
      </c>
    </row>
    <row r="21" spans="1:26" ht="16">
      <c r="A21" s="108" t="s">
        <v>401</v>
      </c>
      <c r="B21" s="109">
        <v>-17.6799</v>
      </c>
      <c r="C21" s="109">
        <v>31.042400000000001</v>
      </c>
      <c r="D21" s="110" t="s">
        <v>402</v>
      </c>
      <c r="E21" s="110" t="s">
        <v>403</v>
      </c>
      <c r="F21" s="1" t="s">
        <v>31</v>
      </c>
      <c r="G21" s="111">
        <v>9.7439999999999998</v>
      </c>
      <c r="H21" s="112">
        <v>90</v>
      </c>
      <c r="I21" s="113">
        <f t="shared" si="0"/>
        <v>8.7696000000000005</v>
      </c>
      <c r="J21" s="114"/>
      <c r="K21" s="115" t="s">
        <v>408</v>
      </c>
      <c r="L21" s="110"/>
      <c r="M21" s="16" t="s">
        <v>405</v>
      </c>
      <c r="N21" s="115" t="s">
        <v>415</v>
      </c>
      <c r="O21" s="31"/>
      <c r="P21" s="116">
        <v>-17.72</v>
      </c>
      <c r="Q21" s="116">
        <v>31.02</v>
      </c>
    </row>
    <row r="22" spans="1:26" ht="16">
      <c r="A22" s="108" t="s">
        <v>401</v>
      </c>
      <c r="B22" s="109">
        <v>-17.992899999999999</v>
      </c>
      <c r="C22" s="109">
        <v>31.2119</v>
      </c>
      <c r="D22" s="110" t="s">
        <v>402</v>
      </c>
      <c r="E22" s="110" t="s">
        <v>403</v>
      </c>
      <c r="F22" s="1" t="s">
        <v>31</v>
      </c>
      <c r="G22" s="111">
        <v>13.424000000000001</v>
      </c>
      <c r="H22" s="112">
        <v>90</v>
      </c>
      <c r="I22" s="113">
        <f t="shared" si="0"/>
        <v>12.081600000000002</v>
      </c>
      <c r="J22" s="114"/>
      <c r="K22" s="115" t="s">
        <v>408</v>
      </c>
      <c r="L22" s="110"/>
      <c r="M22" s="16" t="s">
        <v>405</v>
      </c>
      <c r="N22" s="115" t="s">
        <v>415</v>
      </c>
      <c r="O22" s="94">
        <v>18</v>
      </c>
      <c r="P22" s="116">
        <v>-17.989999999999998</v>
      </c>
      <c r="Q22" s="116">
        <v>31.19</v>
      </c>
      <c r="S22" s="109">
        <v>-17.9894</v>
      </c>
      <c r="T22" s="109">
        <v>31.2119</v>
      </c>
    </row>
    <row r="23" spans="1:26" ht="16">
      <c r="A23" s="108" t="s">
        <v>401</v>
      </c>
      <c r="B23" s="109">
        <v>-17.055399999999999</v>
      </c>
      <c r="C23" s="109">
        <v>30.539100000000001</v>
      </c>
      <c r="D23" s="110" t="s">
        <v>402</v>
      </c>
      <c r="E23" s="110" t="s">
        <v>403</v>
      </c>
      <c r="F23" s="1" t="s">
        <v>31</v>
      </c>
      <c r="G23" s="111">
        <v>7.0299999999999985</v>
      </c>
      <c r="H23" s="112">
        <v>90</v>
      </c>
      <c r="I23" s="113">
        <f t="shared" si="0"/>
        <v>6.3269999999999991</v>
      </c>
      <c r="J23" s="114"/>
      <c r="K23" s="115" t="s">
        <v>408</v>
      </c>
      <c r="L23" s="110"/>
      <c r="M23" s="16" t="s">
        <v>405</v>
      </c>
      <c r="N23" s="115" t="s">
        <v>415</v>
      </c>
      <c r="O23" s="31"/>
      <c r="P23" s="116">
        <v>-17.059999999999999</v>
      </c>
      <c r="Q23" s="116">
        <v>30.49</v>
      </c>
    </row>
    <row r="24" spans="1:26" ht="16">
      <c r="A24" s="108" t="s">
        <v>401</v>
      </c>
      <c r="B24" s="118">
        <v>-18.150400000000001</v>
      </c>
      <c r="C24" s="118">
        <v>31.477799999999998</v>
      </c>
      <c r="D24" s="110" t="s">
        <v>416</v>
      </c>
      <c r="E24" s="110" t="s">
        <v>403</v>
      </c>
      <c r="F24" s="1" t="s">
        <v>31</v>
      </c>
      <c r="G24" s="111">
        <v>12.83</v>
      </c>
      <c r="H24" s="112">
        <v>90</v>
      </c>
      <c r="I24" s="113">
        <f t="shared" si="0"/>
        <v>11.547000000000001</v>
      </c>
      <c r="J24" s="114"/>
      <c r="K24" s="115" t="s">
        <v>408</v>
      </c>
      <c r="L24" s="110"/>
      <c r="M24" s="16" t="s">
        <v>405</v>
      </c>
      <c r="N24" s="115" t="s">
        <v>415</v>
      </c>
      <c r="O24" s="94">
        <v>20</v>
      </c>
      <c r="P24" s="116">
        <v>-18.184999999999999</v>
      </c>
      <c r="Q24" s="116">
        <v>31.475000000000001</v>
      </c>
      <c r="S24" s="109">
        <v>-18.137899999999998</v>
      </c>
      <c r="T24" s="109">
        <v>31.4847</v>
      </c>
      <c r="V24" s="109">
        <v>-18.146899999999999</v>
      </c>
      <c r="W24" s="109">
        <v>31.4847</v>
      </c>
      <c r="Y24" s="118">
        <v>-18.146899999999999</v>
      </c>
      <c r="Z24" s="118">
        <v>31.477799999999998</v>
      </c>
    </row>
    <row r="25" spans="1:26" ht="16">
      <c r="A25" s="108" t="s">
        <v>401</v>
      </c>
      <c r="B25" s="109">
        <v>-17.583600000000001</v>
      </c>
      <c r="C25" s="109">
        <v>31.0016</v>
      </c>
      <c r="D25" s="110" t="s">
        <v>402</v>
      </c>
      <c r="E25" s="110" t="s">
        <v>403</v>
      </c>
      <c r="F25" s="1" t="s">
        <v>31</v>
      </c>
      <c r="G25" s="111">
        <v>7.8119999999999994</v>
      </c>
      <c r="H25" s="112">
        <v>90</v>
      </c>
      <c r="I25" s="113">
        <f t="shared" si="0"/>
        <v>7.0307999999999993</v>
      </c>
      <c r="J25" s="114"/>
      <c r="K25" s="115" t="s">
        <v>408</v>
      </c>
      <c r="L25" s="110"/>
      <c r="M25" s="16" t="s">
        <v>405</v>
      </c>
      <c r="N25" s="115" t="s">
        <v>415</v>
      </c>
      <c r="O25" s="94"/>
      <c r="P25" s="116">
        <v>-17.59</v>
      </c>
      <c r="Q25" s="116">
        <v>31</v>
      </c>
    </row>
    <row r="26" spans="1:26" ht="16">
      <c r="A26" s="108" t="s">
        <v>401</v>
      </c>
      <c r="B26" s="109">
        <v>-19.298400000000001</v>
      </c>
      <c r="C26" s="109">
        <v>30.6082</v>
      </c>
      <c r="D26" s="110" t="s">
        <v>416</v>
      </c>
      <c r="E26" s="110" t="s">
        <v>403</v>
      </c>
      <c r="F26" s="1" t="s">
        <v>31</v>
      </c>
      <c r="G26" s="111">
        <v>11.424999999999997</v>
      </c>
      <c r="H26" s="112">
        <v>90</v>
      </c>
      <c r="I26" s="113">
        <f t="shared" si="0"/>
        <v>10.282499999999997</v>
      </c>
      <c r="J26" s="114"/>
      <c r="K26" s="115" t="s">
        <v>408</v>
      </c>
      <c r="L26" s="110"/>
      <c r="M26" s="16" t="s">
        <v>405</v>
      </c>
      <c r="N26" s="115" t="s">
        <v>417</v>
      </c>
      <c r="O26" s="94">
        <v>22</v>
      </c>
      <c r="P26" s="116">
        <v>-19.27</v>
      </c>
      <c r="Q26" s="116">
        <v>30.44</v>
      </c>
      <c r="S26" s="109">
        <v>-19.288</v>
      </c>
      <c r="T26" s="109">
        <v>30.601299999999998</v>
      </c>
    </row>
    <row r="27" spans="1:26" ht="16">
      <c r="A27" s="108" t="s">
        <v>401</v>
      </c>
      <c r="B27" s="116">
        <v>-20.85</v>
      </c>
      <c r="C27" s="116">
        <v>31.56</v>
      </c>
      <c r="D27" s="110" t="s">
        <v>402</v>
      </c>
      <c r="E27" s="110" t="s">
        <v>403</v>
      </c>
      <c r="F27" s="1" t="s">
        <v>31</v>
      </c>
      <c r="G27" s="111">
        <v>6.6880000000000006</v>
      </c>
      <c r="H27" s="112">
        <v>90</v>
      </c>
      <c r="I27" s="113">
        <f t="shared" si="0"/>
        <v>6.0192000000000005</v>
      </c>
      <c r="J27" s="114"/>
      <c r="K27" s="115" t="s">
        <v>408</v>
      </c>
      <c r="L27" s="110"/>
      <c r="M27" s="16" t="s">
        <v>405</v>
      </c>
      <c r="N27" s="115" t="s">
        <v>418</v>
      </c>
      <c r="O27" s="31"/>
    </row>
    <row r="28" spans="1:26" ht="16">
      <c r="A28" s="108" t="s">
        <v>401</v>
      </c>
      <c r="B28" s="116">
        <v>-20.84</v>
      </c>
      <c r="C28" s="116">
        <v>31.56</v>
      </c>
      <c r="D28" s="110" t="s">
        <v>402</v>
      </c>
      <c r="E28" s="110" t="s">
        <v>403</v>
      </c>
      <c r="F28" s="1" t="s">
        <v>31</v>
      </c>
      <c r="G28" s="111">
        <v>7.101</v>
      </c>
      <c r="H28" s="112">
        <v>90</v>
      </c>
      <c r="I28" s="113">
        <f t="shared" si="0"/>
        <v>6.3909000000000002</v>
      </c>
      <c r="J28" s="114"/>
      <c r="K28" s="115" t="s">
        <v>408</v>
      </c>
      <c r="L28" s="110"/>
      <c r="M28" s="16" t="s">
        <v>405</v>
      </c>
      <c r="N28" s="115" t="s">
        <v>418</v>
      </c>
      <c r="O28" s="31"/>
    </row>
    <row r="29" spans="1:26" ht="16">
      <c r="A29" s="108" t="s">
        <v>401</v>
      </c>
      <c r="B29" s="116">
        <v>-27.5</v>
      </c>
      <c r="C29" s="116">
        <v>31.2</v>
      </c>
      <c r="D29" s="110" t="s">
        <v>402</v>
      </c>
      <c r="E29" s="110" t="s">
        <v>403</v>
      </c>
      <c r="F29" s="1" t="s">
        <v>31</v>
      </c>
      <c r="G29" s="111">
        <v>1.901</v>
      </c>
      <c r="H29" s="112">
        <v>90</v>
      </c>
      <c r="I29" s="113">
        <f t="shared" si="0"/>
        <v>1.7109000000000001</v>
      </c>
      <c r="J29" s="114"/>
      <c r="K29" s="115" t="s">
        <v>404</v>
      </c>
      <c r="L29" s="110"/>
      <c r="M29" s="16" t="s">
        <v>405</v>
      </c>
      <c r="N29" s="115" t="s">
        <v>406</v>
      </c>
      <c r="O29" s="31"/>
    </row>
    <row r="30" spans="1:26" ht="16">
      <c r="A30" s="108" t="s">
        <v>401</v>
      </c>
      <c r="B30" s="116">
        <v>-27.6</v>
      </c>
      <c r="C30" s="116">
        <v>32.22</v>
      </c>
      <c r="D30" s="110" t="s">
        <v>402</v>
      </c>
      <c r="E30" s="110" t="s">
        <v>403</v>
      </c>
      <c r="F30" s="1" t="s">
        <v>31</v>
      </c>
      <c r="G30" s="111">
        <v>4.26</v>
      </c>
      <c r="H30" s="112">
        <v>90</v>
      </c>
      <c r="I30" s="113">
        <f t="shared" si="0"/>
        <v>3.8340000000000001</v>
      </c>
      <c r="J30" s="114"/>
      <c r="K30" s="115" t="s">
        <v>404</v>
      </c>
      <c r="L30" s="110"/>
      <c r="M30" s="16" t="s">
        <v>405</v>
      </c>
      <c r="N30" s="115" t="s">
        <v>406</v>
      </c>
      <c r="O30" s="31"/>
    </row>
    <row r="31" spans="1:26" ht="16">
      <c r="A31" s="108" t="s">
        <v>401</v>
      </c>
      <c r="B31" s="109">
        <v>-28.8446</v>
      </c>
      <c r="C31" s="109">
        <v>30.013300000000001</v>
      </c>
      <c r="D31" s="110" t="s">
        <v>402</v>
      </c>
      <c r="E31" s="110" t="s">
        <v>403</v>
      </c>
      <c r="F31" s="1" t="s">
        <v>31</v>
      </c>
      <c r="G31" s="111">
        <v>1.1200000000000001</v>
      </c>
      <c r="H31" s="112">
        <v>90</v>
      </c>
      <c r="I31" s="113">
        <f t="shared" si="0"/>
        <v>1.0080000000000002</v>
      </c>
      <c r="J31" s="114"/>
      <c r="K31" s="115" t="s">
        <v>404</v>
      </c>
      <c r="L31" s="110"/>
      <c r="M31" s="16" t="s">
        <v>405</v>
      </c>
      <c r="N31" s="115" t="s">
        <v>406</v>
      </c>
      <c r="O31" s="31"/>
      <c r="P31" s="116">
        <v>-28.85</v>
      </c>
      <c r="Q31" s="116">
        <v>30</v>
      </c>
    </row>
    <row r="32" spans="1:26" ht="16">
      <c r="A32" s="108" t="s">
        <v>401</v>
      </c>
      <c r="B32" s="109">
        <v>-25.3918</v>
      </c>
      <c r="C32" s="109">
        <v>30.5318</v>
      </c>
      <c r="D32" s="110" t="s">
        <v>402</v>
      </c>
      <c r="E32" s="110" t="s">
        <v>403</v>
      </c>
      <c r="F32" s="1" t="s">
        <v>31</v>
      </c>
      <c r="G32" s="111">
        <v>6.89</v>
      </c>
      <c r="H32" s="112">
        <v>90</v>
      </c>
      <c r="I32" s="113">
        <f t="shared" si="0"/>
        <v>6.2009999999999996</v>
      </c>
      <c r="J32" s="114"/>
      <c r="K32" s="115" t="s">
        <v>408</v>
      </c>
      <c r="L32" s="110"/>
      <c r="M32" s="16" t="s">
        <v>405</v>
      </c>
      <c r="N32" s="115" t="s">
        <v>409</v>
      </c>
      <c r="O32" s="31"/>
      <c r="P32" s="116">
        <v>-25.4</v>
      </c>
      <c r="Q32" s="116">
        <v>30.6</v>
      </c>
    </row>
    <row r="33" spans="1:20" ht="16">
      <c r="A33" s="108" t="s">
        <v>401</v>
      </c>
      <c r="B33" s="109">
        <v>-24.190899999999999</v>
      </c>
      <c r="C33" s="109">
        <v>31.1374</v>
      </c>
      <c r="D33" s="110" t="s">
        <v>402</v>
      </c>
      <c r="E33" s="110" t="s">
        <v>403</v>
      </c>
      <c r="F33" s="1" t="s">
        <v>31</v>
      </c>
      <c r="G33" s="111">
        <v>0.78</v>
      </c>
      <c r="H33" s="112">
        <v>90</v>
      </c>
      <c r="I33" s="113">
        <f t="shared" si="0"/>
        <v>0.70200000000000007</v>
      </c>
      <c r="J33" s="114"/>
      <c r="K33" s="115" t="s">
        <v>404</v>
      </c>
      <c r="L33" s="110"/>
      <c r="M33" s="16" t="s">
        <v>405</v>
      </c>
      <c r="N33" s="115" t="s">
        <v>410</v>
      </c>
      <c r="O33" s="31"/>
      <c r="P33" s="116">
        <v>-24.2</v>
      </c>
      <c r="Q33" s="116">
        <v>31.13</v>
      </c>
    </row>
    <row r="34" spans="1:20" ht="16">
      <c r="A34" s="108" t="s">
        <v>401</v>
      </c>
      <c r="B34" s="116">
        <v>-23.67</v>
      </c>
      <c r="C34" s="116">
        <v>30.69</v>
      </c>
      <c r="D34" s="110" t="s">
        <v>402</v>
      </c>
      <c r="E34" s="110" t="s">
        <v>403</v>
      </c>
      <c r="F34" s="1" t="s">
        <v>31</v>
      </c>
      <c r="G34" s="111">
        <v>2.66</v>
      </c>
      <c r="H34" s="112">
        <v>90</v>
      </c>
      <c r="I34" s="113">
        <f t="shared" si="0"/>
        <v>2.3940000000000001</v>
      </c>
      <c r="J34" s="114"/>
      <c r="K34" s="115" t="s">
        <v>404</v>
      </c>
      <c r="L34" s="110"/>
      <c r="M34" s="16" t="s">
        <v>405</v>
      </c>
      <c r="N34" s="115" t="s">
        <v>410</v>
      </c>
      <c r="O34" s="31"/>
    </row>
    <row r="35" spans="1:20" ht="16">
      <c r="A35" s="108" t="s">
        <v>401</v>
      </c>
      <c r="B35" s="109">
        <v>-23.150500000000001</v>
      </c>
      <c r="C35" s="109">
        <v>29.916499999999999</v>
      </c>
      <c r="D35" s="110" t="s">
        <v>402</v>
      </c>
      <c r="E35" s="110" t="s">
        <v>403</v>
      </c>
      <c r="F35" s="1" t="s">
        <v>31</v>
      </c>
      <c r="G35" s="111">
        <v>2.13</v>
      </c>
      <c r="H35" s="112">
        <v>90</v>
      </c>
      <c r="I35" s="113">
        <f t="shared" si="0"/>
        <v>1.917</v>
      </c>
      <c r="J35" s="114"/>
      <c r="K35" s="115" t="s">
        <v>404</v>
      </c>
      <c r="L35" s="110"/>
      <c r="M35" s="16" t="s">
        <v>405</v>
      </c>
      <c r="N35" s="115" t="s">
        <v>410</v>
      </c>
      <c r="O35" s="119">
        <v>31</v>
      </c>
      <c r="P35" s="116">
        <v>-23.12</v>
      </c>
      <c r="Q35" s="116">
        <v>29.93</v>
      </c>
      <c r="S35" s="109">
        <v>-23.154</v>
      </c>
      <c r="T35" s="109">
        <v>29.909600000000001</v>
      </c>
    </row>
    <row r="36" spans="1:20" ht="16">
      <c r="A36" s="108" t="s">
        <v>401</v>
      </c>
      <c r="B36" s="116">
        <v>-22.38</v>
      </c>
      <c r="C36" s="116">
        <v>30.07</v>
      </c>
      <c r="D36" s="110" t="s">
        <v>402</v>
      </c>
      <c r="E36" s="110" t="s">
        <v>403</v>
      </c>
      <c r="F36" s="1" t="s">
        <v>31</v>
      </c>
      <c r="G36" s="111">
        <v>1.04</v>
      </c>
      <c r="H36" s="112">
        <v>90</v>
      </c>
      <c r="I36" s="113">
        <f t="shared" si="0"/>
        <v>0.93600000000000005</v>
      </c>
      <c r="J36" s="114"/>
      <c r="K36" s="115" t="s">
        <v>404</v>
      </c>
      <c r="L36" s="110"/>
      <c r="M36" s="16" t="s">
        <v>405</v>
      </c>
      <c r="N36" s="115" t="s">
        <v>410</v>
      </c>
    </row>
    <row r="37" spans="1:20" ht="16">
      <c r="A37" s="108" t="s">
        <v>401</v>
      </c>
      <c r="B37" s="109">
        <v>-24.020499999999998</v>
      </c>
      <c r="C37" s="109">
        <v>29.177099999999999</v>
      </c>
      <c r="D37" s="110" t="s">
        <v>402</v>
      </c>
      <c r="E37" s="110" t="s">
        <v>403</v>
      </c>
      <c r="F37" s="1" t="s">
        <v>31</v>
      </c>
      <c r="G37" s="111">
        <v>1.33</v>
      </c>
      <c r="H37" s="112">
        <v>90</v>
      </c>
      <c r="I37" s="113">
        <f t="shared" si="0"/>
        <v>1.1970000000000001</v>
      </c>
      <c r="J37" s="114"/>
      <c r="K37" s="115" t="s">
        <v>404</v>
      </c>
      <c r="L37" s="110"/>
      <c r="M37" s="16" t="s">
        <v>405</v>
      </c>
      <c r="N37" s="115" t="s">
        <v>419</v>
      </c>
      <c r="O37" s="31"/>
      <c r="P37" s="116">
        <v>-24.02</v>
      </c>
      <c r="Q37" s="116">
        <v>29.15</v>
      </c>
    </row>
    <row r="38" spans="1:20" ht="16">
      <c r="A38" s="108" t="s">
        <v>401</v>
      </c>
      <c r="B38" s="109">
        <v>-23.858799999999999</v>
      </c>
      <c r="C38" s="109">
        <v>28.297799999999999</v>
      </c>
      <c r="D38" s="110" t="s">
        <v>402</v>
      </c>
      <c r="E38" s="110" t="s">
        <v>403</v>
      </c>
      <c r="F38" s="1" t="s">
        <v>31</v>
      </c>
      <c r="G38" s="111">
        <v>2.29</v>
      </c>
      <c r="H38" s="112">
        <v>90</v>
      </c>
      <c r="I38" s="113">
        <f t="shared" si="0"/>
        <v>2.0609999999999999</v>
      </c>
      <c r="J38" s="114"/>
      <c r="K38" s="115" t="s">
        <v>404</v>
      </c>
      <c r="L38" s="110"/>
      <c r="M38" s="16" t="s">
        <v>405</v>
      </c>
      <c r="N38" s="115" t="s">
        <v>419</v>
      </c>
      <c r="P38" s="116">
        <v>-23.87</v>
      </c>
      <c r="Q38" s="116">
        <v>28.31</v>
      </c>
    </row>
    <row r="39" spans="1:20" ht="16">
      <c r="A39" s="108" t="s">
        <v>401</v>
      </c>
      <c r="B39" s="109">
        <v>-24.661300000000001</v>
      </c>
      <c r="C39" s="109">
        <v>28.726700000000001</v>
      </c>
      <c r="D39" s="110" t="s">
        <v>402</v>
      </c>
      <c r="E39" s="110" t="s">
        <v>403</v>
      </c>
      <c r="F39" s="1" t="s">
        <v>31</v>
      </c>
      <c r="G39" s="111">
        <v>4.05</v>
      </c>
      <c r="H39" s="112">
        <v>90</v>
      </c>
      <c r="I39" s="113">
        <f t="shared" si="0"/>
        <v>3.645</v>
      </c>
      <c r="J39" s="114"/>
      <c r="K39" s="115" t="s">
        <v>404</v>
      </c>
      <c r="L39" s="110"/>
      <c r="M39" s="16" t="s">
        <v>405</v>
      </c>
      <c r="N39" s="115" t="s">
        <v>419</v>
      </c>
      <c r="O39" s="31"/>
      <c r="P39" s="116">
        <v>-24.65</v>
      </c>
      <c r="Q39" s="116">
        <v>28.7</v>
      </c>
    </row>
    <row r="40" spans="1:20" ht="16">
      <c r="A40" s="108" t="s">
        <v>401</v>
      </c>
      <c r="B40" s="116">
        <v>-25.53</v>
      </c>
      <c r="C40" s="116">
        <v>25.7</v>
      </c>
      <c r="D40" s="110" t="s">
        <v>402</v>
      </c>
      <c r="E40" s="110" t="s">
        <v>403</v>
      </c>
      <c r="F40" s="1" t="s">
        <v>31</v>
      </c>
      <c r="G40" s="111">
        <v>1.48</v>
      </c>
      <c r="H40" s="112">
        <v>90</v>
      </c>
      <c r="I40" s="113">
        <f t="shared" si="0"/>
        <v>1.3320000000000001</v>
      </c>
      <c r="J40" s="114"/>
      <c r="K40" s="115" t="s">
        <v>404</v>
      </c>
      <c r="L40" s="110"/>
      <c r="M40" s="16" t="s">
        <v>405</v>
      </c>
      <c r="N40" s="115" t="s">
        <v>411</v>
      </c>
    </row>
    <row r="41" spans="1:20" ht="16">
      <c r="A41" s="108" t="s">
        <v>401</v>
      </c>
      <c r="B41" s="116">
        <v>-25.23</v>
      </c>
      <c r="C41" s="116">
        <v>27.2</v>
      </c>
      <c r="D41" s="110" t="s">
        <v>402</v>
      </c>
      <c r="E41" s="110" t="s">
        <v>403</v>
      </c>
      <c r="F41" s="1" t="s">
        <v>31</v>
      </c>
      <c r="G41" s="111">
        <v>0.98</v>
      </c>
      <c r="H41" s="112">
        <v>90</v>
      </c>
      <c r="I41" s="113">
        <f t="shared" si="0"/>
        <v>0.88200000000000001</v>
      </c>
      <c r="J41" s="114"/>
      <c r="K41" s="115" t="s">
        <v>404</v>
      </c>
      <c r="L41" s="110"/>
      <c r="M41" s="16" t="s">
        <v>405</v>
      </c>
      <c r="N41" s="115" t="s">
        <v>411</v>
      </c>
      <c r="O41" s="31"/>
    </row>
    <row r="42" spans="1:20" ht="16">
      <c r="A42" s="108" t="s">
        <v>401</v>
      </c>
      <c r="B42" s="109">
        <v>-24.371099999999998</v>
      </c>
      <c r="C42" s="109">
        <v>30.994</v>
      </c>
      <c r="D42" s="110" t="s">
        <v>402</v>
      </c>
      <c r="E42" s="110" t="s">
        <v>403</v>
      </c>
      <c r="F42" s="1" t="s">
        <v>31</v>
      </c>
      <c r="G42" s="111">
        <v>2.1800000000000002</v>
      </c>
      <c r="H42" s="112">
        <v>90</v>
      </c>
      <c r="I42" s="113">
        <f t="shared" si="0"/>
        <v>1.9620000000000002</v>
      </c>
      <c r="J42" s="114"/>
      <c r="K42" s="115" t="s">
        <v>404</v>
      </c>
      <c r="L42" s="110"/>
      <c r="M42" s="16" t="s">
        <v>405</v>
      </c>
      <c r="N42" s="115" t="s">
        <v>410</v>
      </c>
      <c r="P42" s="116">
        <v>-24.37</v>
      </c>
      <c r="Q42" s="116">
        <v>31.02</v>
      </c>
    </row>
    <row r="43" spans="1:20" ht="16">
      <c r="A43" s="108" t="s">
        <v>401</v>
      </c>
      <c r="B43" s="116">
        <v>-24.55</v>
      </c>
      <c r="C43" s="116">
        <v>31.1</v>
      </c>
      <c r="D43" s="110" t="s">
        <v>402</v>
      </c>
      <c r="E43" s="110" t="s">
        <v>403</v>
      </c>
      <c r="F43" s="1" t="s">
        <v>31</v>
      </c>
      <c r="G43" s="111">
        <v>3.9</v>
      </c>
      <c r="H43" s="112">
        <v>90</v>
      </c>
      <c r="I43" s="113">
        <f t="shared" si="0"/>
        <v>3.51</v>
      </c>
      <c r="J43" s="114"/>
      <c r="K43" s="115" t="s">
        <v>404</v>
      </c>
      <c r="L43" s="110"/>
      <c r="M43" s="16" t="s">
        <v>405</v>
      </c>
      <c r="N43" s="115" t="s">
        <v>410</v>
      </c>
      <c r="O43" s="31"/>
    </row>
    <row r="44" spans="1:20" ht="16">
      <c r="A44" s="108" t="s">
        <v>401</v>
      </c>
      <c r="B44" s="109">
        <v>-24.237500000000001</v>
      </c>
      <c r="C44" s="109">
        <v>29.918299999999999</v>
      </c>
      <c r="D44" s="110" t="s">
        <v>402</v>
      </c>
      <c r="E44" s="110" t="s">
        <v>403</v>
      </c>
      <c r="F44" s="1" t="s">
        <v>31</v>
      </c>
      <c r="G44" s="111">
        <v>0.83</v>
      </c>
      <c r="H44" s="112">
        <v>90</v>
      </c>
      <c r="I44" s="113">
        <f t="shared" si="0"/>
        <v>0.747</v>
      </c>
      <c r="J44" s="114"/>
      <c r="K44" s="115" t="s">
        <v>404</v>
      </c>
      <c r="L44" s="110"/>
      <c r="M44" s="16" t="s">
        <v>405</v>
      </c>
      <c r="N44" s="115" t="s">
        <v>410</v>
      </c>
      <c r="P44" s="116">
        <v>-24.25</v>
      </c>
      <c r="Q44" s="116">
        <v>29.92</v>
      </c>
    </row>
    <row r="45" spans="1:20" ht="16">
      <c r="A45" s="108" t="s">
        <v>401</v>
      </c>
      <c r="B45" s="116">
        <v>-17.350000000000001</v>
      </c>
      <c r="C45" s="116">
        <v>24.65</v>
      </c>
      <c r="D45" s="110" t="s">
        <v>402</v>
      </c>
      <c r="E45" s="110" t="s">
        <v>403</v>
      </c>
      <c r="F45" s="1" t="s">
        <v>31</v>
      </c>
      <c r="G45" s="111">
        <v>5.03</v>
      </c>
      <c r="H45" s="112">
        <v>90</v>
      </c>
      <c r="I45" s="113">
        <f t="shared" si="0"/>
        <v>4.5270000000000001</v>
      </c>
      <c r="J45" s="114"/>
      <c r="K45" s="115" t="s">
        <v>408</v>
      </c>
      <c r="L45" s="110"/>
      <c r="M45" s="16" t="s">
        <v>405</v>
      </c>
      <c r="N45" s="115" t="s">
        <v>420</v>
      </c>
      <c r="O45" s="31"/>
    </row>
    <row r="46" spans="1:20" ht="16">
      <c r="A46" s="108" t="s">
        <v>401</v>
      </c>
      <c r="B46" s="116">
        <v>-16.45</v>
      </c>
      <c r="C46" s="116">
        <v>23.2</v>
      </c>
      <c r="D46" s="110" t="s">
        <v>402</v>
      </c>
      <c r="E46" s="110" t="s">
        <v>403</v>
      </c>
      <c r="F46" s="1" t="s">
        <v>31</v>
      </c>
      <c r="G46" s="111">
        <v>4.41</v>
      </c>
      <c r="H46" s="112">
        <v>90</v>
      </c>
      <c r="I46" s="113">
        <f t="shared" si="0"/>
        <v>3.9690000000000003</v>
      </c>
      <c r="J46" s="114"/>
      <c r="K46" s="115" t="s">
        <v>404</v>
      </c>
      <c r="L46" s="110"/>
      <c r="M46" s="16" t="s">
        <v>405</v>
      </c>
      <c r="N46" s="115" t="s">
        <v>420</v>
      </c>
    </row>
    <row r="47" spans="1:20" ht="16">
      <c r="A47" s="108" t="s">
        <v>401</v>
      </c>
      <c r="B47" s="116">
        <v>-15.85</v>
      </c>
      <c r="C47" s="116">
        <v>23.37</v>
      </c>
      <c r="D47" s="110" t="s">
        <v>402</v>
      </c>
      <c r="E47" s="110" t="s">
        <v>403</v>
      </c>
      <c r="F47" s="1" t="s">
        <v>31</v>
      </c>
      <c r="G47" s="111">
        <v>3.64</v>
      </c>
      <c r="H47" s="112">
        <v>90</v>
      </c>
      <c r="I47" s="113">
        <f t="shared" si="0"/>
        <v>3.2760000000000002</v>
      </c>
      <c r="J47" s="114"/>
      <c r="K47" s="115" t="s">
        <v>404</v>
      </c>
      <c r="L47" s="110"/>
      <c r="M47" s="16" t="s">
        <v>405</v>
      </c>
      <c r="N47" s="115" t="s">
        <v>421</v>
      </c>
      <c r="O47" s="31"/>
    </row>
    <row r="48" spans="1:20" ht="16">
      <c r="A48" s="108" t="s">
        <v>401</v>
      </c>
      <c r="B48" s="109">
        <v>-15.112500000000001</v>
      </c>
      <c r="C48" s="109">
        <v>23.7227</v>
      </c>
      <c r="D48" s="110" t="s">
        <v>402</v>
      </c>
      <c r="E48" s="110" t="s">
        <v>403</v>
      </c>
      <c r="F48" s="1" t="s">
        <v>31</v>
      </c>
      <c r="G48" s="111">
        <v>7.12</v>
      </c>
      <c r="H48" s="112">
        <v>90</v>
      </c>
      <c r="I48" s="113">
        <f t="shared" si="0"/>
        <v>6.4080000000000004</v>
      </c>
      <c r="J48" s="114"/>
      <c r="K48" s="115" t="s">
        <v>408</v>
      </c>
      <c r="L48" s="110"/>
      <c r="M48" s="16" t="s">
        <v>405</v>
      </c>
      <c r="N48" s="115" t="s">
        <v>421</v>
      </c>
      <c r="O48" s="31">
        <v>44</v>
      </c>
      <c r="P48" s="116">
        <v>-15.12</v>
      </c>
      <c r="Q48" s="116">
        <v>23.72</v>
      </c>
      <c r="S48" s="109">
        <v>-15.131399999999999</v>
      </c>
      <c r="T48" s="109">
        <v>23.701899999999998</v>
      </c>
    </row>
    <row r="49" spans="1:20" ht="16">
      <c r="A49" s="108" t="s">
        <v>401</v>
      </c>
      <c r="B49" s="109">
        <v>-14.464600000000001</v>
      </c>
      <c r="C49" s="109">
        <v>24.969899999999999</v>
      </c>
      <c r="D49" s="110" t="s">
        <v>402</v>
      </c>
      <c r="E49" s="110" t="s">
        <v>403</v>
      </c>
      <c r="F49" s="1" t="s">
        <v>31</v>
      </c>
      <c r="G49" s="111">
        <v>2.99</v>
      </c>
      <c r="H49" s="112">
        <v>90</v>
      </c>
      <c r="I49" s="113">
        <f t="shared" si="0"/>
        <v>2.6910000000000003</v>
      </c>
      <c r="J49" s="114"/>
      <c r="K49" s="115" t="s">
        <v>404</v>
      </c>
      <c r="L49" s="110"/>
      <c r="M49" s="16" t="s">
        <v>405</v>
      </c>
      <c r="N49" s="115" t="s">
        <v>421</v>
      </c>
      <c r="O49" s="31">
        <v>45</v>
      </c>
      <c r="P49" s="116">
        <v>-14.45</v>
      </c>
      <c r="Q49" s="116">
        <v>24.97</v>
      </c>
    </row>
    <row r="50" spans="1:20" ht="16">
      <c r="A50" s="108" t="s">
        <v>401</v>
      </c>
      <c r="B50" s="109">
        <v>-14.8744</v>
      </c>
      <c r="C50" s="109">
        <v>24.590800000000002</v>
      </c>
      <c r="D50" s="110" t="s">
        <v>402</v>
      </c>
      <c r="E50" s="110" t="s">
        <v>403</v>
      </c>
      <c r="F50" s="1" t="s">
        <v>31</v>
      </c>
      <c r="G50" s="111">
        <v>3.82</v>
      </c>
      <c r="H50" s="112">
        <v>90</v>
      </c>
      <c r="I50" s="113">
        <f t="shared" si="0"/>
        <v>3.4379999999999997</v>
      </c>
      <c r="J50" s="114"/>
      <c r="K50" s="115" t="s">
        <v>404</v>
      </c>
      <c r="L50" s="110"/>
      <c r="M50" s="16" t="s">
        <v>405</v>
      </c>
      <c r="N50" s="115" t="s">
        <v>421</v>
      </c>
      <c r="O50" s="94">
        <v>46</v>
      </c>
      <c r="P50" s="116">
        <v>-14.88</v>
      </c>
      <c r="Q50" s="116">
        <v>24.53</v>
      </c>
    </row>
    <row r="51" spans="1:20" ht="16">
      <c r="A51" s="108" t="s">
        <v>401</v>
      </c>
      <c r="B51" s="109">
        <v>-14.8794</v>
      </c>
      <c r="C51" s="109">
        <v>24.802199999999999</v>
      </c>
      <c r="D51" s="110" t="s">
        <v>402</v>
      </c>
      <c r="E51" s="110" t="s">
        <v>403</v>
      </c>
      <c r="F51" s="1" t="s">
        <v>31</v>
      </c>
      <c r="G51" s="111">
        <v>3.72</v>
      </c>
      <c r="H51" s="112">
        <v>90</v>
      </c>
      <c r="I51" s="113">
        <f t="shared" si="0"/>
        <v>3.3480000000000003</v>
      </c>
      <c r="J51" s="114"/>
      <c r="K51" s="115" t="s">
        <v>404</v>
      </c>
      <c r="L51" s="110"/>
      <c r="M51" s="16" t="s">
        <v>405</v>
      </c>
      <c r="N51" s="115" t="s">
        <v>421</v>
      </c>
      <c r="O51" s="94">
        <v>47</v>
      </c>
      <c r="P51" s="116">
        <v>-14.95</v>
      </c>
      <c r="Q51" s="116">
        <v>24.83</v>
      </c>
      <c r="S51" s="109">
        <v>-14.960599999999999</v>
      </c>
      <c r="T51" s="109">
        <v>24.814599999999999</v>
      </c>
    </row>
    <row r="52" spans="1:20" ht="16">
      <c r="A52" s="108" t="s">
        <v>401</v>
      </c>
      <c r="B52" s="116">
        <v>-16.3</v>
      </c>
      <c r="C52" s="116">
        <v>26</v>
      </c>
      <c r="D52" s="110" t="s">
        <v>402</v>
      </c>
      <c r="E52" s="110" t="s">
        <v>403</v>
      </c>
      <c r="F52" s="1" t="s">
        <v>31</v>
      </c>
      <c r="G52" s="111">
        <v>2.6</v>
      </c>
      <c r="H52" s="112">
        <v>90</v>
      </c>
      <c r="I52" s="113">
        <f t="shared" si="0"/>
        <v>2.3400000000000003</v>
      </c>
      <c r="J52" s="114"/>
      <c r="K52" s="115" t="s">
        <v>404</v>
      </c>
      <c r="L52" s="110"/>
      <c r="M52" s="16" t="s">
        <v>405</v>
      </c>
      <c r="N52" s="115" t="s">
        <v>420</v>
      </c>
    </row>
    <row r="53" spans="1:20" ht="16">
      <c r="A53" s="108" t="s">
        <v>401</v>
      </c>
      <c r="B53" s="116">
        <v>-16.420000000000002</v>
      </c>
      <c r="C53" s="116">
        <v>26.02</v>
      </c>
      <c r="D53" s="110" t="s">
        <v>402</v>
      </c>
      <c r="E53" s="110" t="s">
        <v>403</v>
      </c>
      <c r="F53" s="1" t="s">
        <v>31</v>
      </c>
      <c r="G53" s="111">
        <v>3.11</v>
      </c>
      <c r="H53" s="112">
        <v>90</v>
      </c>
      <c r="I53" s="113">
        <f t="shared" si="0"/>
        <v>2.7989999999999999</v>
      </c>
      <c r="J53" s="114"/>
      <c r="K53" s="115" t="s">
        <v>404</v>
      </c>
      <c r="L53" s="110"/>
      <c r="M53" s="16" t="s">
        <v>405</v>
      </c>
      <c r="N53" s="115" t="s">
        <v>420</v>
      </c>
    </row>
    <row r="54" spans="1:20" ht="16">
      <c r="A54" s="108" t="s">
        <v>401</v>
      </c>
      <c r="B54" s="116">
        <v>-25.09</v>
      </c>
      <c r="C54" s="116">
        <v>31.38</v>
      </c>
      <c r="D54" s="110" t="s">
        <v>402</v>
      </c>
      <c r="E54" s="110" t="s">
        <v>403</v>
      </c>
      <c r="F54" s="1" t="s">
        <v>31</v>
      </c>
      <c r="G54" s="111">
        <v>4.99</v>
      </c>
      <c r="H54" s="112">
        <v>90</v>
      </c>
      <c r="I54" s="113">
        <f t="shared" si="0"/>
        <v>4.4910000000000005</v>
      </c>
      <c r="J54" s="114"/>
      <c r="K54" s="115" t="s">
        <v>408</v>
      </c>
      <c r="L54" s="110"/>
      <c r="M54" s="16" t="s">
        <v>405</v>
      </c>
      <c r="N54" s="115" t="s">
        <v>409</v>
      </c>
    </row>
    <row r="55" spans="1:20" ht="16">
      <c r="A55" s="108" t="s">
        <v>401</v>
      </c>
      <c r="B55" s="109">
        <v>-25.131499999999999</v>
      </c>
      <c r="C55" s="109">
        <v>31.209</v>
      </c>
      <c r="D55" s="110" t="s">
        <v>402</v>
      </c>
      <c r="E55" s="110" t="s">
        <v>403</v>
      </c>
      <c r="F55" s="1" t="s">
        <v>31</v>
      </c>
      <c r="G55" s="111">
        <v>3.83</v>
      </c>
      <c r="H55" s="112">
        <v>90</v>
      </c>
      <c r="I55" s="113">
        <f t="shared" si="0"/>
        <v>3.4470000000000001</v>
      </c>
      <c r="J55" s="114"/>
      <c r="K55" s="115" t="s">
        <v>404</v>
      </c>
      <c r="L55" s="110"/>
      <c r="M55" s="16" t="s">
        <v>405</v>
      </c>
      <c r="N55" s="115" t="s">
        <v>409</v>
      </c>
      <c r="O55" s="31">
        <v>51</v>
      </c>
      <c r="P55" s="116">
        <v>-25.14</v>
      </c>
      <c r="Q55" s="116">
        <v>31.21</v>
      </c>
    </row>
    <row r="56" spans="1:20" ht="16">
      <c r="A56" s="108" t="s">
        <v>401</v>
      </c>
      <c r="B56" s="116">
        <v>-25.1</v>
      </c>
      <c r="C56" s="116">
        <v>31.38</v>
      </c>
      <c r="D56" s="110" t="s">
        <v>402</v>
      </c>
      <c r="E56" s="110" t="s">
        <v>403</v>
      </c>
      <c r="F56" s="1" t="s">
        <v>31</v>
      </c>
      <c r="G56" s="111">
        <v>1.57</v>
      </c>
      <c r="H56" s="112">
        <v>90</v>
      </c>
      <c r="I56" s="113">
        <f t="shared" si="0"/>
        <v>1.413</v>
      </c>
      <c r="J56" s="114"/>
      <c r="K56" s="115" t="s">
        <v>404</v>
      </c>
      <c r="L56" s="110"/>
      <c r="M56" s="16" t="s">
        <v>405</v>
      </c>
      <c r="N56" s="115" t="s">
        <v>409</v>
      </c>
      <c r="O56" s="64"/>
    </row>
    <row r="57" spans="1:20" ht="16">
      <c r="A57" s="108" t="s">
        <v>401</v>
      </c>
      <c r="B57" s="109">
        <v>-25.095099999999999</v>
      </c>
      <c r="C57" s="109">
        <v>31.433700000000002</v>
      </c>
      <c r="D57" s="110" t="s">
        <v>402</v>
      </c>
      <c r="E57" s="110" t="s">
        <v>403</v>
      </c>
      <c r="F57" s="1" t="s">
        <v>31</v>
      </c>
      <c r="G57" s="111">
        <v>1.44</v>
      </c>
      <c r="H57" s="112">
        <v>90</v>
      </c>
      <c r="I57" s="113">
        <f t="shared" si="0"/>
        <v>1.296</v>
      </c>
      <c r="J57" s="114"/>
      <c r="K57" s="115" t="s">
        <v>404</v>
      </c>
      <c r="L57" s="110"/>
      <c r="M57" s="16" t="s">
        <v>405</v>
      </c>
      <c r="N57" s="115" t="s">
        <v>409</v>
      </c>
      <c r="O57" s="117">
        <v>53</v>
      </c>
      <c r="P57" s="116">
        <v>-25.1</v>
      </c>
      <c r="Q57" s="116">
        <v>31.45</v>
      </c>
      <c r="S57" s="109">
        <v>-25.095099999999999</v>
      </c>
      <c r="T57" s="109">
        <v>31.4406</v>
      </c>
    </row>
    <row r="58" spans="1:20" ht="16">
      <c r="A58" s="108" t="s">
        <v>401</v>
      </c>
      <c r="B58" s="109">
        <v>-25.116800000000001</v>
      </c>
      <c r="C58" s="109">
        <v>31.417000000000002</v>
      </c>
      <c r="D58" s="110" t="s">
        <v>402</v>
      </c>
      <c r="E58" s="110" t="s">
        <v>403</v>
      </c>
      <c r="F58" s="1" t="s">
        <v>31</v>
      </c>
      <c r="G58" s="111">
        <v>4.47</v>
      </c>
      <c r="H58" s="112">
        <v>90</v>
      </c>
      <c r="I58" s="113">
        <f t="shared" si="0"/>
        <v>4.0229999999999997</v>
      </c>
      <c r="J58" s="114"/>
      <c r="K58" s="115" t="s">
        <v>408</v>
      </c>
      <c r="L58" s="110"/>
      <c r="M58" s="16" t="s">
        <v>405</v>
      </c>
      <c r="N58" s="115" t="s">
        <v>409</v>
      </c>
      <c r="P58" s="116">
        <v>-25.11</v>
      </c>
      <c r="Q58" s="116">
        <v>31.41</v>
      </c>
    </row>
    <row r="59" spans="1:20" ht="16">
      <c r="A59" s="108" t="s">
        <v>401</v>
      </c>
      <c r="B59" s="116">
        <v>-25.12</v>
      </c>
      <c r="C59" s="116">
        <v>31.21</v>
      </c>
      <c r="D59" s="110" t="s">
        <v>402</v>
      </c>
      <c r="E59" s="110" t="s">
        <v>403</v>
      </c>
      <c r="F59" s="1" t="s">
        <v>31</v>
      </c>
      <c r="G59" s="111">
        <v>5.09</v>
      </c>
      <c r="H59" s="112">
        <v>90</v>
      </c>
      <c r="I59" s="113">
        <f t="shared" si="0"/>
        <v>4.5810000000000004</v>
      </c>
      <c r="J59" s="114"/>
      <c r="K59" s="115" t="s">
        <v>408</v>
      </c>
      <c r="L59" s="110"/>
      <c r="M59" s="16" t="s">
        <v>405</v>
      </c>
      <c r="N59" s="115" t="s">
        <v>409</v>
      </c>
    </row>
    <row r="60" spans="1:20" ht="16">
      <c r="A60" s="108" t="s">
        <v>401</v>
      </c>
      <c r="B60" s="109">
        <v>-25.177700000000002</v>
      </c>
      <c r="C60" s="109">
        <v>31.253599999999999</v>
      </c>
      <c r="D60" s="110" t="s">
        <v>402</v>
      </c>
      <c r="E60" s="110" t="s">
        <v>403</v>
      </c>
      <c r="F60" s="1" t="s">
        <v>31</v>
      </c>
      <c r="G60" s="111">
        <v>9.02</v>
      </c>
      <c r="H60" s="112">
        <v>90</v>
      </c>
      <c r="I60" s="113">
        <f t="shared" si="0"/>
        <v>8.1180000000000003</v>
      </c>
      <c r="J60" s="114"/>
      <c r="K60" s="115" t="s">
        <v>408</v>
      </c>
      <c r="L60" s="110"/>
      <c r="M60" s="16" t="s">
        <v>405</v>
      </c>
      <c r="N60" s="115" t="s">
        <v>409</v>
      </c>
      <c r="P60" s="116">
        <v>-25.15</v>
      </c>
      <c r="Q60" s="116">
        <v>31.26</v>
      </c>
    </row>
    <row r="61" spans="1:20" ht="16">
      <c r="A61" s="108"/>
      <c r="B61" s="120"/>
      <c r="C61" s="120"/>
      <c r="D61" s="114"/>
      <c r="E61" s="114"/>
      <c r="G61" s="114"/>
      <c r="H61" s="114"/>
      <c r="I61" s="114"/>
      <c r="J61" s="72"/>
      <c r="K61" s="121"/>
      <c r="L61" s="114"/>
      <c r="N61" s="121"/>
    </row>
    <row r="62" spans="1:20" ht="16">
      <c r="A62" s="108"/>
      <c r="B62" s="120"/>
      <c r="C62" s="120"/>
      <c r="D62" s="114"/>
      <c r="E62" s="114"/>
      <c r="G62" s="114"/>
      <c r="H62" s="114"/>
      <c r="I62" s="114"/>
      <c r="J62" s="114"/>
      <c r="K62" s="121"/>
      <c r="L62" s="114"/>
      <c r="N62" s="121"/>
    </row>
    <row r="64" spans="1:20" ht="16">
      <c r="H64" s="122"/>
    </row>
    <row r="65" spans="1:34" ht="16">
      <c r="H65" s="122"/>
    </row>
    <row r="66" spans="1:34" ht="16">
      <c r="H66" s="122"/>
    </row>
    <row r="70" spans="1:34" ht="16">
      <c r="A70" s="1" t="s">
        <v>422</v>
      </c>
      <c r="B70" s="18">
        <v>-25.253611111111113</v>
      </c>
      <c r="C70" s="18">
        <v>31.233333333333334</v>
      </c>
      <c r="D70" s="1">
        <v>1992</v>
      </c>
      <c r="E70" s="1">
        <v>8</v>
      </c>
      <c r="F70" s="1" t="s">
        <v>423</v>
      </c>
      <c r="G70" s="1">
        <f>AVERAGE(Q70,V70,AA70,AF70)</f>
        <v>1.5147499999999998</v>
      </c>
      <c r="H70" s="64">
        <f>ROUND((I70/G70)*100, 0)</f>
        <v>83</v>
      </c>
      <c r="I70" s="1">
        <f>AVERAGE(S70,X70,AC70,AH70)</f>
        <v>1.2621200000000001</v>
      </c>
      <c r="J70" s="1" t="s">
        <v>424</v>
      </c>
      <c r="K70" s="115" t="s">
        <v>404</v>
      </c>
      <c r="M70" s="1" t="s">
        <v>32</v>
      </c>
      <c r="P70" s="1" t="s">
        <v>423</v>
      </c>
      <c r="Q70" s="1">
        <v>1.802</v>
      </c>
      <c r="R70" s="1">
        <v>92</v>
      </c>
      <c r="S70" s="1">
        <v>1.6578400000000002</v>
      </c>
      <c r="U70" s="1" t="s">
        <v>423</v>
      </c>
      <c r="V70" s="1">
        <v>1.2290000000000001</v>
      </c>
      <c r="W70" s="1">
        <v>64</v>
      </c>
      <c r="X70" s="1">
        <v>0.78656000000000004</v>
      </c>
      <c r="Z70" s="1" t="s">
        <v>423</v>
      </c>
      <c r="AA70" s="1">
        <v>1.1779999999999999</v>
      </c>
      <c r="AB70" s="1">
        <v>86</v>
      </c>
      <c r="AC70" s="1">
        <v>1.01308</v>
      </c>
      <c r="AE70" s="1" t="s">
        <v>423</v>
      </c>
      <c r="AF70" s="1">
        <v>1.85</v>
      </c>
      <c r="AG70" s="1">
        <v>86</v>
      </c>
      <c r="AH70" s="1">
        <v>1.591</v>
      </c>
    </row>
    <row r="71" spans="1:34">
      <c r="B71" s="18"/>
      <c r="C71" s="18"/>
      <c r="F71" s="1" t="s">
        <v>425</v>
      </c>
      <c r="G71" s="1">
        <f>AVERAGE(Q71,V71,AA71,AF71)</f>
        <v>1.43025</v>
      </c>
      <c r="H71" s="64">
        <f>ROUND((I71/G71)*100, 0)</f>
        <v>98</v>
      </c>
      <c r="I71" s="1">
        <f>AVERAGE(S71,X71,AC71,AH71)</f>
        <v>1.3971674999999999</v>
      </c>
      <c r="P71" s="1" t="s">
        <v>425</v>
      </c>
      <c r="Q71" s="1">
        <v>1.8180000000000001</v>
      </c>
      <c r="R71" s="1">
        <v>100</v>
      </c>
      <c r="S71" s="1">
        <v>1.8180000000000001</v>
      </c>
      <c r="U71" s="1" t="s">
        <v>425</v>
      </c>
      <c r="V71" s="1">
        <v>0.69600000000000006</v>
      </c>
      <c r="W71" s="1">
        <v>97</v>
      </c>
      <c r="X71" s="1">
        <v>0.67323</v>
      </c>
      <c r="Z71" s="1" t="s">
        <v>425</v>
      </c>
      <c r="AA71" s="1">
        <v>1.411</v>
      </c>
      <c r="AB71" s="1">
        <v>100</v>
      </c>
      <c r="AC71" s="1">
        <v>1.411</v>
      </c>
      <c r="AE71" s="1" t="s">
        <v>425</v>
      </c>
      <c r="AF71" s="1">
        <v>1.796</v>
      </c>
      <c r="AG71" s="1">
        <v>94</v>
      </c>
      <c r="AH71" s="1">
        <v>1.6864399999999999</v>
      </c>
    </row>
    <row r="72" spans="1:34">
      <c r="B72" s="18"/>
      <c r="C72" s="18"/>
      <c r="F72" s="1" t="s">
        <v>426</v>
      </c>
      <c r="G72" s="1">
        <f>AVERAGE(Q72,V72,AA72,AF72)</f>
        <v>2.1749999999999999E-2</v>
      </c>
      <c r="H72" s="64">
        <f>ROUND((I72/G72)*100, 0)</f>
        <v>56</v>
      </c>
      <c r="I72" s="1">
        <f>AVERAGE(S72,X72,AC72,AH72)</f>
        <v>1.20725E-2</v>
      </c>
      <c r="P72" s="1" t="s">
        <v>426</v>
      </c>
      <c r="Q72" s="1">
        <v>5.0000000000000001E-3</v>
      </c>
      <c r="R72" s="1">
        <v>86</v>
      </c>
      <c r="S72" s="1">
        <v>4.3E-3</v>
      </c>
      <c r="U72" s="1" t="s">
        <v>426</v>
      </c>
      <c r="V72" s="1">
        <v>3.9E-2</v>
      </c>
      <c r="W72" s="1">
        <v>51</v>
      </c>
      <c r="X72" s="1">
        <v>1.9890000000000001E-2</v>
      </c>
      <c r="Z72" s="1" t="s">
        <v>426</v>
      </c>
      <c r="AA72" s="1">
        <v>1.2999999999999999E-2</v>
      </c>
      <c r="AB72" s="1">
        <v>10</v>
      </c>
      <c r="AC72" s="1">
        <v>1.2999999999999999E-3</v>
      </c>
      <c r="AE72" s="1" t="s">
        <v>426</v>
      </c>
      <c r="AF72" s="1">
        <v>0.03</v>
      </c>
      <c r="AG72" s="1">
        <v>76</v>
      </c>
      <c r="AH72" s="1">
        <v>2.2800000000000001E-2</v>
      </c>
    </row>
    <row r="73" spans="1:34">
      <c r="B73" s="18"/>
      <c r="C73" s="18"/>
      <c r="F73" s="1" t="s">
        <v>427</v>
      </c>
      <c r="G73" s="1">
        <f>AVERAGE(Q73,V73,AA73,AF73)</f>
        <v>1.16425</v>
      </c>
      <c r="H73" s="64">
        <f>ROUND((I73/G73)*100, 0)</f>
        <v>26</v>
      </c>
      <c r="I73" s="1">
        <f>AVERAGE(S73,X73,AC73,AH73)</f>
        <v>0.29736250000000003</v>
      </c>
      <c r="P73" s="1" t="s">
        <v>427</v>
      </c>
      <c r="Q73" s="1">
        <v>1.117</v>
      </c>
      <c r="R73" s="1">
        <v>60</v>
      </c>
      <c r="S73" s="1">
        <v>0.67020000000000002</v>
      </c>
      <c r="U73" s="1" t="s">
        <v>427</v>
      </c>
      <c r="V73" s="1">
        <v>1.964</v>
      </c>
      <c r="W73" s="1">
        <v>3</v>
      </c>
      <c r="X73" s="1">
        <v>5.892E-2</v>
      </c>
      <c r="Z73" s="1" t="s">
        <v>427</v>
      </c>
      <c r="AA73" s="1">
        <v>0.94499999999999995</v>
      </c>
      <c r="AB73" s="1">
        <v>20</v>
      </c>
      <c r="AC73" s="1">
        <v>0.189</v>
      </c>
      <c r="AE73" s="1" t="s">
        <v>427</v>
      </c>
      <c r="AF73" s="1">
        <v>0.63100000000000001</v>
      </c>
      <c r="AG73" s="1">
        <v>43</v>
      </c>
      <c r="AH73" s="1">
        <v>0.27133000000000002</v>
      </c>
    </row>
    <row r="74" spans="1:34">
      <c r="B74" s="18"/>
      <c r="C74" s="18"/>
      <c r="F74" s="1" t="s">
        <v>31</v>
      </c>
      <c r="G74" s="1">
        <f>SUM(G70:G73)</f>
        <v>4.1310000000000002</v>
      </c>
      <c r="H74" s="64">
        <f>ROUND((I74/G74)*100, 0)</f>
        <v>72</v>
      </c>
      <c r="I74" s="1">
        <f>SUM(I70:I73)</f>
        <v>2.9687225000000002</v>
      </c>
      <c r="P74" s="1" t="s">
        <v>428</v>
      </c>
      <c r="Q74" s="1">
        <v>4.7779999999999996</v>
      </c>
      <c r="R74" s="1">
        <v>87</v>
      </c>
      <c r="S74" s="1">
        <v>4.15686</v>
      </c>
      <c r="U74" s="1" t="s">
        <v>428</v>
      </c>
      <c r="V74" s="1">
        <v>3.9089999999999998</v>
      </c>
      <c r="W74" s="1">
        <v>44</v>
      </c>
      <c r="X74" s="1">
        <v>1.7199599999999999</v>
      </c>
      <c r="Z74" s="1" t="s">
        <v>428</v>
      </c>
      <c r="AA74" s="1">
        <v>3.5550000000000002</v>
      </c>
      <c r="AB74" s="1">
        <v>76</v>
      </c>
      <c r="AC74" s="1">
        <v>2.7018</v>
      </c>
      <c r="AE74" s="1" t="s">
        <v>428</v>
      </c>
      <c r="AF74" s="1">
        <v>4.444</v>
      </c>
      <c r="AG74" s="1">
        <v>84</v>
      </c>
      <c r="AH74" s="1">
        <v>3.7329599999999998</v>
      </c>
    </row>
    <row r="75" spans="1:34">
      <c r="B75" s="18"/>
      <c r="C75" s="18"/>
      <c r="H75" s="64"/>
      <c r="P75" s="1" t="s">
        <v>429</v>
      </c>
      <c r="Q75" s="1">
        <v>4.742</v>
      </c>
      <c r="R75" s="1">
        <v>85</v>
      </c>
      <c r="S75" s="1">
        <v>4.0192400000000008</v>
      </c>
      <c r="U75" s="1" t="s">
        <v>429</v>
      </c>
      <c r="V75" s="1">
        <v>3.9279999999999999</v>
      </c>
      <c r="W75" s="1">
        <v>38</v>
      </c>
      <c r="X75" s="1">
        <v>1.5083600000000001</v>
      </c>
      <c r="Z75" s="1" t="s">
        <v>429</v>
      </c>
      <c r="AA75" s="1">
        <v>3.5460000000000003</v>
      </c>
      <c r="AB75" s="1">
        <v>73</v>
      </c>
      <c r="AC75" s="1">
        <v>2.5954199999999998</v>
      </c>
      <c r="AE75" s="1" t="s">
        <v>429</v>
      </c>
      <c r="AF75" s="1">
        <v>4.3079999999999998</v>
      </c>
      <c r="AG75" s="1">
        <v>78</v>
      </c>
      <c r="AH75" s="1">
        <v>3.3762599999999998</v>
      </c>
    </row>
    <row r="76" spans="1:34">
      <c r="B76" s="18"/>
      <c r="C76" s="18"/>
    </row>
    <row r="77" spans="1:34" ht="16">
      <c r="A77" s="1" t="s">
        <v>422</v>
      </c>
      <c r="B77" s="18">
        <v>-25.253611111111113</v>
      </c>
      <c r="C77" s="18">
        <v>31.233333333333334</v>
      </c>
      <c r="D77" s="1">
        <v>1992</v>
      </c>
      <c r="E77" s="1">
        <v>9</v>
      </c>
      <c r="F77" s="1" t="s">
        <v>423</v>
      </c>
      <c r="G77" s="1">
        <f>AVERAGE(Q77,V77,AA77,AF77)</f>
        <v>1.0063333333333333</v>
      </c>
      <c r="H77" s="64">
        <f>ROUND((I77/G77)*100, 0)</f>
        <v>99</v>
      </c>
      <c r="I77" s="1">
        <f>AVERAGE(S77,X77,AC77,AH77)</f>
        <v>0.99809999999999999</v>
      </c>
      <c r="J77" s="1" t="s">
        <v>424</v>
      </c>
      <c r="K77" s="115" t="s">
        <v>404</v>
      </c>
      <c r="M77" s="1" t="s">
        <v>32</v>
      </c>
      <c r="P77" s="1" t="s">
        <v>423</v>
      </c>
      <c r="Q77" s="1">
        <v>0.58399999999999996</v>
      </c>
      <c r="R77" s="1">
        <v>98</v>
      </c>
      <c r="S77" s="1">
        <v>0.57231999999999994</v>
      </c>
      <c r="U77" s="1" t="s">
        <v>423</v>
      </c>
      <c r="V77" s="1">
        <v>1.133</v>
      </c>
      <c r="W77" s="1">
        <v>100</v>
      </c>
      <c r="X77" s="1">
        <v>1.133</v>
      </c>
      <c r="Z77" s="1" t="s">
        <v>423</v>
      </c>
      <c r="AA77" s="1">
        <v>1.302</v>
      </c>
      <c r="AB77" s="1">
        <v>99</v>
      </c>
      <c r="AC77" s="1">
        <v>1.28898</v>
      </c>
    </row>
    <row r="78" spans="1:34">
      <c r="B78" s="18"/>
      <c r="C78" s="18"/>
      <c r="F78" s="1" t="s">
        <v>425</v>
      </c>
      <c r="G78" s="1">
        <f>AVERAGE(Q78,V78,AA78,AF78)</f>
        <v>1.6643333333333332</v>
      </c>
      <c r="H78" s="64">
        <f>ROUND((I78/G78)*100, 0)</f>
        <v>100</v>
      </c>
      <c r="I78" s="1">
        <f>AVERAGE(S78,X78,AC78,AH78)</f>
        <v>1.6585233333333331</v>
      </c>
      <c r="P78" s="1" t="s">
        <v>425</v>
      </c>
      <c r="Q78" s="1">
        <v>0.82299999999999995</v>
      </c>
      <c r="R78" s="1">
        <v>98</v>
      </c>
      <c r="S78" s="1">
        <v>0.80557000000000001</v>
      </c>
      <c r="U78" s="1" t="s">
        <v>425</v>
      </c>
      <c r="V78" s="1">
        <v>2.5419999999999998</v>
      </c>
      <c r="W78" s="1">
        <v>100</v>
      </c>
      <c r="X78" s="1">
        <v>2.5419999999999998</v>
      </c>
      <c r="Z78" s="1" t="s">
        <v>425</v>
      </c>
      <c r="AA78" s="1">
        <v>1.6279999999999999</v>
      </c>
      <c r="AB78" s="1">
        <v>100</v>
      </c>
      <c r="AC78" s="1">
        <v>1.6279999999999999</v>
      </c>
    </row>
    <row r="79" spans="1:34">
      <c r="B79" s="18"/>
      <c r="C79" s="18"/>
      <c r="F79" s="1" t="s">
        <v>426</v>
      </c>
      <c r="G79" s="1">
        <f>AVERAGE(Q79,V79,AA79,AF79)</f>
        <v>8.6666666666666663E-3</v>
      </c>
      <c r="H79" s="64">
        <f>ROUND((I79/G79)*100, 0)</f>
        <v>68</v>
      </c>
      <c r="I79" s="1">
        <f>AVERAGE(S79,X79,AC79,AH79)</f>
        <v>5.9333333333333321E-3</v>
      </c>
      <c r="P79" s="1" t="s">
        <v>426</v>
      </c>
      <c r="Q79" s="1">
        <v>5.0000000000000001E-3</v>
      </c>
      <c r="R79" s="1">
        <v>26</v>
      </c>
      <c r="S79" s="1">
        <v>1.3000000000000002E-3</v>
      </c>
      <c r="U79" s="1" t="s">
        <v>426</v>
      </c>
      <c r="V79" s="1">
        <v>3.0000000000000001E-3</v>
      </c>
      <c r="W79" s="1">
        <v>100</v>
      </c>
      <c r="X79" s="1">
        <v>3.0000000000000001E-3</v>
      </c>
      <c r="Z79" s="1" t="s">
        <v>426</v>
      </c>
      <c r="AA79" s="1">
        <v>1.7999999999999999E-2</v>
      </c>
      <c r="AB79" s="1">
        <v>75</v>
      </c>
      <c r="AC79" s="1">
        <v>1.3499999999999998E-2</v>
      </c>
    </row>
    <row r="80" spans="1:34">
      <c r="B80" s="18"/>
      <c r="C80" s="18"/>
      <c r="F80" s="1" t="s">
        <v>427</v>
      </c>
      <c r="G80" s="1">
        <f>AVERAGE(Q80,V80,AA80,AF80)</f>
        <v>0.66466666666666674</v>
      </c>
      <c r="H80" s="64">
        <f>ROUND((I80/G80)*100, 0)</f>
        <v>33</v>
      </c>
      <c r="I80" s="1">
        <f>AVERAGE(S80,X80,AC80,AH80)</f>
        <v>0.21614333333333333</v>
      </c>
      <c r="P80" s="1" t="s">
        <v>427</v>
      </c>
      <c r="Q80" s="1">
        <v>0.79800000000000004</v>
      </c>
      <c r="R80" s="1">
        <v>13</v>
      </c>
      <c r="S80" s="1">
        <v>0.10374000000000001</v>
      </c>
      <c r="U80" s="1" t="s">
        <v>427</v>
      </c>
      <c r="V80" s="1">
        <v>0.249</v>
      </c>
      <c r="W80" s="1">
        <v>40</v>
      </c>
      <c r="X80" s="1">
        <v>9.9600000000000008E-2</v>
      </c>
      <c r="Z80" s="1" t="s">
        <v>427</v>
      </c>
      <c r="AA80" s="1">
        <v>0.94699999999999995</v>
      </c>
      <c r="AB80" s="1">
        <v>47</v>
      </c>
      <c r="AC80" s="1">
        <v>0.44508999999999993</v>
      </c>
    </row>
    <row r="81" spans="1:29">
      <c r="B81" s="18"/>
      <c r="C81" s="18"/>
      <c r="F81" s="1" t="s">
        <v>31</v>
      </c>
      <c r="G81" s="1">
        <f>SUM(G77:G80)</f>
        <v>3.3439999999999999</v>
      </c>
      <c r="H81" s="64">
        <f>ROUND((I81/G81)*100, 0)</f>
        <v>86</v>
      </c>
      <c r="I81" s="1">
        <f>SUM(I77:I80)</f>
        <v>2.8786999999999994</v>
      </c>
      <c r="P81" s="1" t="s">
        <v>428</v>
      </c>
      <c r="Q81" s="1">
        <v>2.218</v>
      </c>
      <c r="R81" s="1">
        <v>67</v>
      </c>
      <c r="S81" s="1">
        <v>1.4860600000000002</v>
      </c>
      <c r="U81" s="1" t="s">
        <v>428</v>
      </c>
      <c r="V81" s="1">
        <v>3.9359999999999999</v>
      </c>
      <c r="W81" s="1">
        <v>96</v>
      </c>
      <c r="X81" s="1">
        <v>3.7785599999999997</v>
      </c>
      <c r="Z81" s="1" t="s">
        <v>428</v>
      </c>
      <c r="AA81" s="1">
        <v>3.8919999999999999</v>
      </c>
      <c r="AB81" s="1">
        <v>91</v>
      </c>
      <c r="AC81" s="1">
        <v>3.5417200000000002</v>
      </c>
    </row>
    <row r="82" spans="1:29">
      <c r="B82" s="18"/>
      <c r="C82" s="18"/>
      <c r="P82" s="1" t="s">
        <v>429</v>
      </c>
      <c r="Q82" s="1">
        <v>2.21</v>
      </c>
      <c r="R82" s="1">
        <v>67</v>
      </c>
      <c r="S82" s="1">
        <v>1.48377</v>
      </c>
      <c r="U82" s="1" t="s">
        <v>429</v>
      </c>
      <c r="V82" s="1">
        <v>3.927</v>
      </c>
      <c r="W82" s="1">
        <v>97</v>
      </c>
      <c r="X82" s="1">
        <v>3.80342</v>
      </c>
      <c r="Z82" s="1" t="s">
        <v>429</v>
      </c>
      <c r="AA82" s="1">
        <v>3.8960000000000004</v>
      </c>
      <c r="AB82" s="1">
        <v>87</v>
      </c>
      <c r="AC82" s="1">
        <v>3.3789100000000003</v>
      </c>
    </row>
    <row r="83" spans="1:29">
      <c r="B83" s="18"/>
      <c r="C83" s="18"/>
    </row>
    <row r="84" spans="1:29" ht="16">
      <c r="A84" s="1" t="s">
        <v>422</v>
      </c>
      <c r="B84" s="18">
        <v>-25.253611111111113</v>
      </c>
      <c r="C84" s="18">
        <v>31.233333333333334</v>
      </c>
      <c r="D84" s="1">
        <v>1992</v>
      </c>
      <c r="E84" s="1">
        <v>9</v>
      </c>
      <c r="F84" s="1" t="s">
        <v>423</v>
      </c>
      <c r="G84" s="1">
        <f>AVERAGE(Q84,V84,AA84,AF84)</f>
        <v>2.222</v>
      </c>
      <c r="H84" s="64">
        <f>ROUND((I84/G84)*100, 0)</f>
        <v>97</v>
      </c>
      <c r="I84" s="1">
        <f>AVERAGE(S84,X84,AC84,AH84)</f>
        <v>2.1553399999999998</v>
      </c>
      <c r="J84" s="1" t="s">
        <v>430</v>
      </c>
      <c r="K84" s="115" t="s">
        <v>404</v>
      </c>
      <c r="M84" s="31" t="s">
        <v>405</v>
      </c>
      <c r="P84" s="1" t="s">
        <v>423</v>
      </c>
      <c r="Q84" s="1">
        <v>2.222</v>
      </c>
      <c r="R84" s="1">
        <v>97</v>
      </c>
      <c r="S84" s="1">
        <v>2.1553399999999998</v>
      </c>
    </row>
    <row r="85" spans="1:29">
      <c r="B85" s="18"/>
      <c r="C85" s="18"/>
      <c r="F85" s="1" t="s">
        <v>425</v>
      </c>
      <c r="G85" s="1">
        <f>AVERAGE(Q85,V85,AA85,AF85)</f>
        <v>2.4260000000000002</v>
      </c>
      <c r="H85" s="64">
        <f>ROUND((I85/G85)*100, 0)</f>
        <v>100</v>
      </c>
      <c r="I85" s="1">
        <f>AVERAGE(S85,X85,AC85,AH85)</f>
        <v>2.4260000000000002</v>
      </c>
      <c r="P85" s="1" t="s">
        <v>425</v>
      </c>
      <c r="Q85" s="1">
        <v>2.4260000000000002</v>
      </c>
      <c r="R85" s="1">
        <v>100</v>
      </c>
      <c r="S85" s="1">
        <v>2.4260000000000002</v>
      </c>
    </row>
    <row r="86" spans="1:29">
      <c r="B86" s="18"/>
      <c r="C86" s="18"/>
      <c r="F86" s="1" t="s">
        <v>426</v>
      </c>
      <c r="G86" s="1">
        <f>AVERAGE(Q86,V86,AA86,AF86)</f>
        <v>0</v>
      </c>
      <c r="H86" s="64">
        <v>0</v>
      </c>
      <c r="I86" s="1">
        <f>AVERAGE(S86,X86,AC86,AH86)</f>
        <v>0</v>
      </c>
      <c r="P86" s="1" t="s">
        <v>426</v>
      </c>
      <c r="Q86" s="1">
        <v>0</v>
      </c>
      <c r="R86" s="1">
        <v>0</v>
      </c>
      <c r="S86" s="1">
        <v>0</v>
      </c>
    </row>
    <row r="87" spans="1:29">
      <c r="B87" s="18"/>
      <c r="C87" s="18"/>
      <c r="F87" s="1" t="s">
        <v>427</v>
      </c>
      <c r="G87" s="1">
        <f>AVERAGE(Q87,V87,AA87,AF87)</f>
        <v>0.84399999999999997</v>
      </c>
      <c r="H87" s="64">
        <f>ROUND((I87/G87)*100, 0)</f>
        <v>32</v>
      </c>
      <c r="I87" s="1">
        <f>AVERAGE(S87,X87,AC87,AH87)</f>
        <v>0.27007999999999999</v>
      </c>
      <c r="P87" s="1" t="s">
        <v>427</v>
      </c>
      <c r="Q87" s="1">
        <v>0.84399999999999997</v>
      </c>
      <c r="R87" s="1">
        <v>32</v>
      </c>
      <c r="S87" s="1">
        <v>0.27007999999999999</v>
      </c>
    </row>
    <row r="88" spans="1:29">
      <c r="B88" s="18"/>
      <c r="C88" s="18"/>
      <c r="F88" s="1" t="s">
        <v>31</v>
      </c>
      <c r="G88" s="1">
        <f>SUM(G84:G87)</f>
        <v>5.492</v>
      </c>
      <c r="H88" s="64">
        <f>ROUND((I88/G88)*100, 0)</f>
        <v>88</v>
      </c>
      <c r="I88" s="1">
        <f>SUM(I84:I87)</f>
        <v>4.8514200000000001</v>
      </c>
      <c r="P88" s="1" t="s">
        <v>428</v>
      </c>
      <c r="Q88" s="1">
        <v>5.492</v>
      </c>
      <c r="R88" s="1">
        <v>90</v>
      </c>
      <c r="S88" s="1">
        <v>4.9428000000000001</v>
      </c>
    </row>
    <row r="89" spans="1:29">
      <c r="B89" s="18"/>
      <c r="C89" s="18"/>
      <c r="P89" s="1" t="s">
        <v>429</v>
      </c>
      <c r="Q89" s="1">
        <v>5.7519999999999998</v>
      </c>
      <c r="R89" s="1">
        <v>90</v>
      </c>
      <c r="S89" s="1">
        <v>5.1845599999999994</v>
      </c>
    </row>
    <row r="90" spans="1:29">
      <c r="B90" s="18"/>
      <c r="C90" s="18"/>
    </row>
    <row r="91" spans="1:29" ht="16">
      <c r="A91" s="1" t="s">
        <v>422</v>
      </c>
      <c r="B91" s="123">
        <v>-12.5858445178505</v>
      </c>
      <c r="C91" s="123">
        <v>30.227793003534799</v>
      </c>
      <c r="D91" s="1">
        <v>1992</v>
      </c>
      <c r="E91" s="1">
        <v>8</v>
      </c>
      <c r="F91" s="1" t="s">
        <v>423</v>
      </c>
      <c r="G91" s="1">
        <f>AVERAGE(Q91,V91,AA91,AF91)</f>
        <v>2E-3</v>
      </c>
      <c r="H91" s="64">
        <f>ROUND((I91/G91)*100, 0)</f>
        <v>100</v>
      </c>
      <c r="I91" s="1">
        <f>AVERAGE(S91,X91,AC91,AH91)</f>
        <v>2E-3</v>
      </c>
      <c r="J91" s="1" t="s">
        <v>431</v>
      </c>
      <c r="K91" s="115" t="s">
        <v>404</v>
      </c>
      <c r="M91" s="31" t="s">
        <v>413</v>
      </c>
      <c r="N91" s="115" t="s">
        <v>421</v>
      </c>
      <c r="P91" s="1" t="s">
        <v>423</v>
      </c>
      <c r="Q91" s="1">
        <v>2E-3</v>
      </c>
      <c r="R91" s="1">
        <v>100</v>
      </c>
      <c r="S91" s="1">
        <v>2E-3</v>
      </c>
    </row>
    <row r="92" spans="1:29">
      <c r="B92" s="124" t="s">
        <v>432</v>
      </c>
      <c r="C92" s="18"/>
      <c r="F92" s="1" t="s">
        <v>425</v>
      </c>
      <c r="G92" s="1">
        <f>AVERAGE(Q92,V92,AA92,AF92)</f>
        <v>3.113</v>
      </c>
      <c r="H92" s="64">
        <f>ROUND((I92/G92)*100, 0)</f>
        <v>100</v>
      </c>
      <c r="I92" s="1">
        <f>AVERAGE(S92,X92,AC92,AH92)</f>
        <v>3.113</v>
      </c>
      <c r="P92" s="1" t="s">
        <v>425</v>
      </c>
      <c r="Q92" s="1">
        <v>3.113</v>
      </c>
      <c r="R92" s="1">
        <v>100</v>
      </c>
      <c r="S92" s="1">
        <v>3.113</v>
      </c>
    </row>
    <row r="93" spans="1:29">
      <c r="B93" s="18"/>
      <c r="C93" s="18"/>
      <c r="F93" s="1" t="s">
        <v>426</v>
      </c>
      <c r="G93" s="1" t="s">
        <v>33</v>
      </c>
      <c r="H93" s="64" t="s">
        <v>33</v>
      </c>
      <c r="I93" s="1" t="s">
        <v>33</v>
      </c>
      <c r="P93" s="1" t="s">
        <v>426</v>
      </c>
      <c r="Q93" s="1" t="s">
        <v>33</v>
      </c>
      <c r="R93" s="1" t="s">
        <v>33</v>
      </c>
      <c r="S93" s="1" t="s">
        <v>33</v>
      </c>
    </row>
    <row r="94" spans="1:29">
      <c r="B94" s="18"/>
      <c r="C94" s="18"/>
      <c r="F94" s="1" t="s">
        <v>427</v>
      </c>
      <c r="G94" s="1" t="s">
        <v>33</v>
      </c>
      <c r="H94" s="64" t="s">
        <v>33</v>
      </c>
      <c r="I94" s="1" t="s">
        <v>33</v>
      </c>
      <c r="P94" s="1" t="s">
        <v>427</v>
      </c>
      <c r="Q94" s="1" t="s">
        <v>33</v>
      </c>
      <c r="R94" s="1" t="s">
        <v>33</v>
      </c>
      <c r="S94" s="1" t="s">
        <v>33</v>
      </c>
    </row>
    <row r="95" spans="1:29">
      <c r="B95" s="18"/>
      <c r="C95" s="18"/>
      <c r="F95" s="1" t="s">
        <v>31</v>
      </c>
      <c r="G95" s="1">
        <f>SUM(G91:G94)</f>
        <v>3.1149999999999998</v>
      </c>
      <c r="H95" s="64">
        <f t="shared" ref="H95" si="1">ROUND((I95/G95)*100, 0)</f>
        <v>100</v>
      </c>
      <c r="I95" s="1">
        <f>SUM(I91:I94)</f>
        <v>3.1149999999999998</v>
      </c>
      <c r="P95" s="1" t="s">
        <v>428</v>
      </c>
      <c r="Q95" s="1">
        <v>3.1640000000000001</v>
      </c>
      <c r="R95" s="1">
        <v>99</v>
      </c>
      <c r="S95" s="1">
        <v>3.1323600000000003</v>
      </c>
    </row>
    <row r="96" spans="1:29">
      <c r="B96" s="18"/>
      <c r="C96" s="18"/>
      <c r="P96" s="1" t="s">
        <v>429</v>
      </c>
      <c r="Q96" s="1">
        <v>3.1159999999999997</v>
      </c>
      <c r="R96" s="1">
        <v>100</v>
      </c>
      <c r="S96" s="1">
        <v>3.1057499999999996</v>
      </c>
    </row>
    <row r="97" spans="1:22">
      <c r="B97" s="18"/>
      <c r="C97" s="18"/>
    </row>
    <row r="98" spans="1:22" ht="16">
      <c r="A98" s="1" t="s">
        <v>422</v>
      </c>
      <c r="B98" s="18">
        <v>-12.583333333333334</v>
      </c>
      <c r="C98" s="18">
        <v>30.3431</v>
      </c>
      <c r="D98" s="1">
        <v>1992</v>
      </c>
      <c r="E98" s="1">
        <v>8</v>
      </c>
      <c r="F98" s="1" t="s">
        <v>423</v>
      </c>
      <c r="G98" s="1">
        <f>Q98</f>
        <v>3.806</v>
      </c>
      <c r="H98" s="64">
        <f>ROUND((I98/G98)*100, 0)</f>
        <v>79</v>
      </c>
      <c r="I98" s="1">
        <f>AVERAGE(S98,X98,AC98,AH98)</f>
        <v>3.0067400000000002</v>
      </c>
      <c r="J98" s="1" t="s">
        <v>433</v>
      </c>
      <c r="K98" s="115" t="s">
        <v>408</v>
      </c>
      <c r="M98" s="1" t="s">
        <v>32</v>
      </c>
      <c r="N98" s="115" t="s">
        <v>421</v>
      </c>
      <c r="O98" s="25">
        <v>60</v>
      </c>
      <c r="P98" s="1" t="s">
        <v>423</v>
      </c>
      <c r="Q98" s="1">
        <v>3.806</v>
      </c>
      <c r="R98" s="1">
        <v>79</v>
      </c>
      <c r="S98" s="1">
        <v>3.0067400000000002</v>
      </c>
      <c r="U98" s="18">
        <v>-12.583333333333334</v>
      </c>
      <c r="V98" s="18">
        <v>30.35</v>
      </c>
    </row>
    <row r="99" spans="1:22">
      <c r="B99" s="18"/>
      <c r="C99" s="18"/>
      <c r="F99" s="1" t="s">
        <v>425</v>
      </c>
      <c r="G99" s="1">
        <f>AVERAGE(Q99,V99,AA99,AF99)</f>
        <v>1.345</v>
      </c>
      <c r="H99" s="64">
        <f>ROUND((I99/G99)*100, 0)</f>
        <v>100</v>
      </c>
      <c r="I99" s="1">
        <f>AVERAGE(S99,X99,AC99,AH99)</f>
        <v>1.345</v>
      </c>
      <c r="P99" s="1" t="s">
        <v>425</v>
      </c>
      <c r="Q99" s="1">
        <v>1.345</v>
      </c>
      <c r="R99" s="1">
        <v>100</v>
      </c>
      <c r="S99" s="1">
        <v>1.345</v>
      </c>
    </row>
    <row r="100" spans="1:22">
      <c r="B100" s="18"/>
      <c r="C100" s="18"/>
      <c r="F100" s="1" t="s">
        <v>426</v>
      </c>
      <c r="G100" s="1">
        <f>AVERAGE(Q100,V100,AA100,AF100)</f>
        <v>4.4999999999999998E-2</v>
      </c>
      <c r="H100" s="64">
        <f>ROUND((I100/G100)*100, 0)</f>
        <v>83</v>
      </c>
      <c r="I100" s="1">
        <f>AVERAGE(S100,X100,AC100,AH100)</f>
        <v>3.7349999999999994E-2</v>
      </c>
      <c r="P100" s="1" t="s">
        <v>426</v>
      </c>
      <c r="Q100" s="1">
        <v>4.4999999999999998E-2</v>
      </c>
      <c r="R100" s="1">
        <v>83</v>
      </c>
      <c r="S100" s="1">
        <v>3.7349999999999994E-2</v>
      </c>
    </row>
    <row r="101" spans="1:22">
      <c r="B101" s="18"/>
      <c r="C101" s="18"/>
      <c r="F101" s="1" t="s">
        <v>427</v>
      </c>
      <c r="G101" s="1">
        <f>AVERAGE(Q101,V101,AA101,AF101)</f>
        <v>0.59799999999999998</v>
      </c>
      <c r="H101" s="64">
        <f>ROUND((I101/G101)*100, 0)</f>
        <v>3</v>
      </c>
      <c r="I101" s="1">
        <f>AVERAGE(S101,X101,AC101,AH101)</f>
        <v>1.7939999999999998E-2</v>
      </c>
      <c r="P101" s="1" t="s">
        <v>427</v>
      </c>
      <c r="Q101" s="1">
        <v>0.59799999999999998</v>
      </c>
      <c r="R101" s="1">
        <v>3</v>
      </c>
      <c r="S101" s="1">
        <v>1.7939999999999998E-2</v>
      </c>
    </row>
    <row r="102" spans="1:22">
      <c r="B102" s="18"/>
      <c r="C102" s="18"/>
      <c r="F102" s="1" t="s">
        <v>31</v>
      </c>
      <c r="G102" s="1">
        <f>SUM(G98:G101)</f>
        <v>5.7939999999999996</v>
      </c>
      <c r="H102" s="64">
        <f>ROUND((I102/G102)*100, 0)</f>
        <v>76</v>
      </c>
      <c r="I102" s="1">
        <f>SUM(I98:I101)</f>
        <v>4.4070300000000007</v>
      </c>
      <c r="P102" s="1" t="s">
        <v>428</v>
      </c>
      <c r="Q102" s="1">
        <v>5.7720000000000002</v>
      </c>
      <c r="R102" s="1">
        <v>74</v>
      </c>
      <c r="S102" s="1">
        <v>4.27128</v>
      </c>
    </row>
    <row r="103" spans="1:22">
      <c r="B103" s="18"/>
      <c r="C103" s="18"/>
      <c r="P103" s="1" t="s">
        <v>429</v>
      </c>
      <c r="Q103" s="1">
        <v>5.7939999999999996</v>
      </c>
      <c r="R103" s="1">
        <v>76</v>
      </c>
      <c r="S103" s="1">
        <v>4.4027100000000008</v>
      </c>
    </row>
    <row r="104" spans="1:22">
      <c r="B104" s="18"/>
      <c r="C104" s="18"/>
    </row>
    <row r="105" spans="1:22" ht="16">
      <c r="A105" s="1" t="s">
        <v>422</v>
      </c>
      <c r="B105" s="18">
        <v>-12.583333333333334</v>
      </c>
      <c r="C105" s="18">
        <v>30.3431</v>
      </c>
      <c r="D105" s="1">
        <v>1992</v>
      </c>
      <c r="E105" s="1">
        <v>8</v>
      </c>
      <c r="F105" s="1" t="s">
        <v>423</v>
      </c>
      <c r="G105" s="1">
        <f>Q105</f>
        <v>1.49</v>
      </c>
      <c r="H105" s="64">
        <f>ROUND((I105/G105)*100, 0)</f>
        <v>95</v>
      </c>
      <c r="I105" s="1">
        <f>AVERAGE(S105,X105,AC105,AH105)</f>
        <v>1.4155</v>
      </c>
      <c r="J105" s="1" t="s">
        <v>14</v>
      </c>
      <c r="K105" s="115" t="s">
        <v>408</v>
      </c>
      <c r="L105" s="31" t="s">
        <v>14</v>
      </c>
      <c r="M105" s="1" t="s">
        <v>32</v>
      </c>
      <c r="N105" s="115" t="s">
        <v>421</v>
      </c>
      <c r="O105" s="119">
        <v>60</v>
      </c>
      <c r="P105" s="1" t="s">
        <v>423</v>
      </c>
      <c r="Q105" s="1">
        <v>1.49</v>
      </c>
      <c r="R105" s="1">
        <v>95</v>
      </c>
      <c r="S105" s="1">
        <v>1.4155</v>
      </c>
      <c r="U105" s="18">
        <v>-12.583333333333334</v>
      </c>
      <c r="V105" s="18">
        <v>30.35</v>
      </c>
    </row>
    <row r="106" spans="1:22">
      <c r="B106" s="18"/>
      <c r="C106" s="18"/>
      <c r="F106" s="1" t="s">
        <v>425</v>
      </c>
      <c r="G106" s="1">
        <f>AVERAGE(Q106,V106,AA106,AF106)</f>
        <v>2.6310000000000002</v>
      </c>
      <c r="H106" s="64">
        <f>ROUND((I106/G106)*100, 0)</f>
        <v>100</v>
      </c>
      <c r="I106" s="1">
        <f>AVERAGE(S106,X106,AC106,AH106)</f>
        <v>2.6293100000000003</v>
      </c>
      <c r="P106" s="1" t="s">
        <v>425</v>
      </c>
      <c r="Q106" s="1">
        <v>2.6310000000000002</v>
      </c>
      <c r="R106" s="1">
        <v>100</v>
      </c>
      <c r="S106" s="1">
        <v>2.6293100000000003</v>
      </c>
    </row>
    <row r="107" spans="1:22">
      <c r="B107" s="18"/>
      <c r="C107" s="18"/>
      <c r="F107" s="1" t="s">
        <v>426</v>
      </c>
      <c r="G107" s="1">
        <f>AVERAGE(Q107,V107,AA107,AF107)</f>
        <v>0.114</v>
      </c>
      <c r="H107" s="64">
        <f>ROUND((I107/G107)*100, 0)</f>
        <v>86</v>
      </c>
      <c r="I107" s="1">
        <f>AVERAGE(S107,X107,AC107,AH107)</f>
        <v>9.8040000000000002E-2</v>
      </c>
      <c r="P107" s="1" t="s">
        <v>426</v>
      </c>
      <c r="Q107" s="1">
        <v>0.114</v>
      </c>
      <c r="R107" s="1">
        <v>86</v>
      </c>
      <c r="S107" s="1">
        <v>9.8040000000000002E-2</v>
      </c>
    </row>
    <row r="108" spans="1:22">
      <c r="B108" s="18"/>
      <c r="C108" s="18"/>
      <c r="F108" s="1" t="s">
        <v>427</v>
      </c>
      <c r="G108" s="1">
        <f>AVERAGE(Q108,V108,AA108,AF108)</f>
        <v>3.165</v>
      </c>
      <c r="H108" s="64">
        <f>ROUND((I108/G108)*100, 0)</f>
        <v>37</v>
      </c>
      <c r="I108" s="1">
        <f>AVERAGE(S108,X108,AC108,AH108)</f>
        <v>1.1710499999999999</v>
      </c>
      <c r="P108" s="1" t="s">
        <v>427</v>
      </c>
      <c r="Q108" s="1">
        <v>3.165</v>
      </c>
      <c r="R108" s="1">
        <v>37</v>
      </c>
      <c r="S108" s="1">
        <v>1.1710499999999999</v>
      </c>
    </row>
    <row r="109" spans="1:22">
      <c r="B109" s="18"/>
      <c r="C109" s="18"/>
      <c r="F109" s="1" t="s">
        <v>31</v>
      </c>
      <c r="G109" s="1">
        <f>SUM(G105:G108)</f>
        <v>7.4</v>
      </c>
      <c r="H109" s="64">
        <f>ROUND((I109/G109)*100, 0)</f>
        <v>72</v>
      </c>
      <c r="I109" s="1">
        <f>SUM(I105:I108)</f>
        <v>5.3139000000000003</v>
      </c>
      <c r="P109" s="1" t="s">
        <v>428</v>
      </c>
      <c r="Q109" s="1">
        <v>7.343</v>
      </c>
      <c r="R109" s="1">
        <v>71</v>
      </c>
      <c r="S109" s="1">
        <v>5.2135299999999996</v>
      </c>
    </row>
    <row r="110" spans="1:22">
      <c r="B110" s="18"/>
      <c r="C110" s="18"/>
      <c r="P110" s="1" t="s">
        <v>429</v>
      </c>
      <c r="Q110" s="1">
        <v>7.3999999999999995</v>
      </c>
      <c r="R110" s="1">
        <v>67</v>
      </c>
      <c r="S110" s="1">
        <v>4.9491899999999998</v>
      </c>
    </row>
    <row r="111" spans="1:22">
      <c r="B111" s="18"/>
      <c r="C111" s="18"/>
    </row>
    <row r="112" spans="1:22" ht="16">
      <c r="A112" s="1" t="s">
        <v>422</v>
      </c>
      <c r="B112" s="18">
        <v>-16.878333333333334</v>
      </c>
      <c r="C112" s="18">
        <v>27.015277777777779</v>
      </c>
      <c r="D112" s="1">
        <v>1992</v>
      </c>
      <c r="E112" s="1">
        <v>9</v>
      </c>
      <c r="F112" s="1" t="s">
        <v>423</v>
      </c>
      <c r="G112" s="1">
        <f>AVERAGE(Q112,V112,AA112,AF112)</f>
        <v>3.0920000000000001</v>
      </c>
      <c r="H112" s="64">
        <f>ROUND((I112/G112)*100, 0)</f>
        <v>91</v>
      </c>
      <c r="I112" s="1">
        <f>AVERAGE(S112,X112,AC112,AH112)</f>
        <v>2.8</v>
      </c>
      <c r="J112" s="1" t="s">
        <v>433</v>
      </c>
      <c r="K112" s="115" t="s">
        <v>408</v>
      </c>
      <c r="M112" s="1" t="s">
        <v>32</v>
      </c>
      <c r="N112" s="115" t="s">
        <v>420</v>
      </c>
      <c r="P112" s="1" t="s">
        <v>423</v>
      </c>
      <c r="Q112" s="1">
        <v>3.0920000000000001</v>
      </c>
      <c r="R112" s="1">
        <v>91</v>
      </c>
      <c r="S112" s="1">
        <v>2.8</v>
      </c>
    </row>
    <row r="113" spans="1:29">
      <c r="B113" s="18"/>
      <c r="C113" s="18"/>
      <c r="F113" s="1" t="s">
        <v>425</v>
      </c>
      <c r="G113" s="1">
        <f>AVERAGE(Q113,V113,AA113,AF113)</f>
        <v>0.745</v>
      </c>
      <c r="H113" s="64">
        <f>ROUND((I113/G113)*100, 0)</f>
        <v>107</v>
      </c>
      <c r="I113" s="1">
        <f>AVERAGE(S113,X113,AC113,AH113)</f>
        <v>0.79999999999999993</v>
      </c>
      <c r="P113" s="1" t="s">
        <v>425</v>
      </c>
      <c r="Q113" s="1">
        <v>0.745</v>
      </c>
      <c r="R113" s="1">
        <v>107</v>
      </c>
      <c r="S113" s="1">
        <v>0.79999999999999993</v>
      </c>
    </row>
    <row r="114" spans="1:29">
      <c r="B114" s="18"/>
      <c r="C114" s="18"/>
      <c r="F114" s="1" t="s">
        <v>426</v>
      </c>
      <c r="G114" s="1">
        <f>AVERAGE(Q114,V114,AA114,AF114)</f>
        <v>2.5999999999999999E-2</v>
      </c>
      <c r="H114" s="64">
        <f>ROUND((I114/G114)*100, 0)</f>
        <v>0</v>
      </c>
      <c r="I114" s="1">
        <f>AVERAGE(S114,X114,AC114,AH114)</f>
        <v>0</v>
      </c>
      <c r="P114" s="1" t="s">
        <v>426</v>
      </c>
      <c r="Q114" s="1">
        <v>2.5999999999999999E-2</v>
      </c>
      <c r="R114" s="1">
        <v>0</v>
      </c>
      <c r="S114" s="1">
        <v>0</v>
      </c>
    </row>
    <row r="115" spans="1:29">
      <c r="B115" s="18"/>
      <c r="C115" s="18"/>
      <c r="F115" s="1" t="s">
        <v>427</v>
      </c>
      <c r="G115" s="1">
        <f>AVERAGE(Q115,V115,AA115,AF115)</f>
        <v>1.2490000000000001</v>
      </c>
      <c r="H115" s="64">
        <f>ROUND((I115/G115)*100, 0)</f>
        <v>72</v>
      </c>
      <c r="I115" s="1">
        <f>AVERAGE(S115,X115,AC115,AH115)</f>
        <v>0.9</v>
      </c>
      <c r="P115" s="1" t="s">
        <v>427</v>
      </c>
      <c r="Q115" s="1">
        <v>1.2490000000000001</v>
      </c>
      <c r="R115" s="1">
        <v>72</v>
      </c>
      <c r="S115" s="1">
        <v>0.9</v>
      </c>
    </row>
    <row r="116" spans="1:29">
      <c r="B116" s="18"/>
      <c r="C116" s="18"/>
      <c r="F116" s="1" t="s">
        <v>31</v>
      </c>
      <c r="G116" s="1">
        <f>SUM(G112:G115)</f>
        <v>5.1120000000000001</v>
      </c>
      <c r="H116" s="64">
        <f>ROUND((I116/G116)*100, 0)</f>
        <v>88</v>
      </c>
      <c r="I116" s="1">
        <f>SUM(I112:I115)</f>
        <v>4.5</v>
      </c>
      <c r="P116" s="1" t="s">
        <v>428</v>
      </c>
      <c r="Q116" s="1">
        <v>5.0999999999999996</v>
      </c>
      <c r="R116" s="1">
        <v>88</v>
      </c>
      <c r="S116" s="1">
        <v>4.5</v>
      </c>
    </row>
    <row r="117" spans="1:29">
      <c r="B117" s="18"/>
      <c r="C117" s="18"/>
      <c r="P117" s="1" t="s">
        <v>429</v>
      </c>
      <c r="Q117" s="1">
        <v>5.1120000000000001</v>
      </c>
      <c r="R117" s="1">
        <v>88</v>
      </c>
      <c r="S117" s="1">
        <v>4.5</v>
      </c>
    </row>
    <row r="118" spans="1:29">
      <c r="B118" s="18"/>
      <c r="C118" s="18"/>
    </row>
    <row r="119" spans="1:29" ht="16">
      <c r="A119" s="1" t="s">
        <v>434</v>
      </c>
      <c r="B119" s="18">
        <v>-14.866666666666667</v>
      </c>
      <c r="C119" s="18">
        <v>24.816666666666666</v>
      </c>
      <c r="D119" s="1">
        <v>1996</v>
      </c>
      <c r="E119" s="1">
        <v>6</v>
      </c>
      <c r="F119" s="1" t="s">
        <v>425</v>
      </c>
      <c r="G119" s="1">
        <f>AVERAGE(Q119,V119,AA119,AF119)</f>
        <v>2.9666666666666668</v>
      </c>
      <c r="H119" s="64">
        <f>ROUND((I119/G119)*100, 0)</f>
        <v>56</v>
      </c>
      <c r="I119" s="1">
        <f>AVERAGE(S119,X119,AC119,AH119)</f>
        <v>1.6653333333333336</v>
      </c>
      <c r="J119" s="1" t="s">
        <v>435</v>
      </c>
      <c r="K119" s="115" t="s">
        <v>404</v>
      </c>
      <c r="M119" s="1" t="s">
        <v>436</v>
      </c>
      <c r="P119" s="1" t="s">
        <v>425</v>
      </c>
      <c r="Q119" s="1">
        <v>3.3</v>
      </c>
      <c r="R119" s="1">
        <v>52</v>
      </c>
      <c r="S119" s="1">
        <v>1.716</v>
      </c>
      <c r="U119" s="1" t="s">
        <v>425</v>
      </c>
      <c r="V119" s="1">
        <v>3.2</v>
      </c>
      <c r="W119" s="1">
        <v>44</v>
      </c>
      <c r="X119" s="1">
        <v>1.4080000000000001</v>
      </c>
      <c r="Z119" s="1" t="s">
        <v>425</v>
      </c>
      <c r="AA119" s="1">
        <v>2.4</v>
      </c>
      <c r="AB119" s="1">
        <v>78</v>
      </c>
      <c r="AC119" s="1">
        <v>1.8719999999999999</v>
      </c>
    </row>
    <row r="120" spans="1:29">
      <c r="B120" s="18"/>
      <c r="C120" s="18"/>
      <c r="F120" s="1" t="s">
        <v>31</v>
      </c>
      <c r="G120" s="1">
        <f>SUM(G119)</f>
        <v>2.9666666666666668</v>
      </c>
      <c r="H120" s="64">
        <f>ROUND((I120/G120)*100, 0)</f>
        <v>56</v>
      </c>
      <c r="I120" s="1">
        <f>SUM(I119)</f>
        <v>1.6653333333333336</v>
      </c>
      <c r="P120" s="1" t="s">
        <v>429</v>
      </c>
      <c r="Q120" s="1">
        <v>3.3</v>
      </c>
      <c r="R120" s="1">
        <v>51</v>
      </c>
      <c r="S120" s="1">
        <v>1.6909999999999998</v>
      </c>
      <c r="U120" s="1" t="s">
        <v>429</v>
      </c>
      <c r="V120" s="1">
        <v>3.2</v>
      </c>
      <c r="W120" s="1">
        <v>44</v>
      </c>
      <c r="X120" s="1">
        <v>1.4139999999999999</v>
      </c>
      <c r="Z120" s="1" t="s">
        <v>429</v>
      </c>
      <c r="AA120" s="1">
        <v>2.4050000000000002</v>
      </c>
      <c r="AB120" s="1">
        <v>78</v>
      </c>
      <c r="AC120" s="1">
        <v>1.8786</v>
      </c>
    </row>
    <row r="121" spans="1:29">
      <c r="B121" s="18"/>
      <c r="C121" s="18"/>
    </row>
    <row r="122" spans="1:29" ht="16">
      <c r="A122" s="1" t="s">
        <v>434</v>
      </c>
      <c r="B122" s="18">
        <v>-14.866666666666667</v>
      </c>
      <c r="C122" s="18">
        <v>24.816666666666666</v>
      </c>
      <c r="D122" s="1">
        <v>1996</v>
      </c>
      <c r="E122" s="1">
        <v>7</v>
      </c>
      <c r="F122" s="1" t="s">
        <v>425</v>
      </c>
      <c r="G122" s="1">
        <f>AVERAGE(Q122,V122,AA122,AF122)</f>
        <v>2.5333333333333332</v>
      </c>
      <c r="H122" s="64">
        <f>ROUND((I122/G122)*100, 0)</f>
        <v>84</v>
      </c>
      <c r="I122" s="1">
        <f>AVERAGE(S122,X122,AC122,AH122)</f>
        <v>2.1253333333333337</v>
      </c>
      <c r="J122" s="1" t="s">
        <v>435</v>
      </c>
      <c r="K122" s="115" t="s">
        <v>404</v>
      </c>
      <c r="M122" s="1" t="s">
        <v>436</v>
      </c>
      <c r="P122" s="1" t="s">
        <v>425</v>
      </c>
      <c r="Q122" s="1">
        <v>3</v>
      </c>
      <c r="R122" s="1">
        <v>88</v>
      </c>
      <c r="S122" s="1">
        <v>2.64</v>
      </c>
      <c r="U122" s="1" t="s">
        <v>425</v>
      </c>
      <c r="V122" s="1">
        <v>2.7</v>
      </c>
      <c r="W122" s="1">
        <v>87</v>
      </c>
      <c r="X122" s="1">
        <v>2.3490000000000002</v>
      </c>
      <c r="Z122" s="1" t="s">
        <v>425</v>
      </c>
      <c r="AA122" s="1">
        <v>1.9</v>
      </c>
      <c r="AB122" s="1">
        <v>73</v>
      </c>
      <c r="AC122" s="1">
        <v>1.387</v>
      </c>
    </row>
    <row r="123" spans="1:29">
      <c r="B123" s="18"/>
      <c r="C123" s="18"/>
      <c r="F123" s="1" t="s">
        <v>31</v>
      </c>
      <c r="G123" s="1">
        <f>SUM(G122)</f>
        <v>2.5333333333333332</v>
      </c>
      <c r="H123" s="64">
        <f>ROUND((I123/G123)*100, 0)</f>
        <v>84</v>
      </c>
      <c r="I123" s="1">
        <f>SUM(I122)</f>
        <v>2.1253333333333337</v>
      </c>
      <c r="P123" s="1" t="s">
        <v>429</v>
      </c>
      <c r="Q123" s="1">
        <v>2.99</v>
      </c>
      <c r="R123" s="1">
        <v>88</v>
      </c>
      <c r="S123" s="1">
        <v>2.6255000000000002</v>
      </c>
      <c r="U123" s="1" t="s">
        <v>429</v>
      </c>
      <c r="V123" s="1">
        <v>2.6320000000000001</v>
      </c>
      <c r="W123" s="1">
        <v>87</v>
      </c>
      <c r="X123" s="1">
        <v>2.29704</v>
      </c>
      <c r="Z123" s="1" t="s">
        <v>429</v>
      </c>
      <c r="AA123" s="1">
        <v>1.8839999999999999</v>
      </c>
      <c r="AB123" s="1">
        <v>73</v>
      </c>
      <c r="AC123" s="1">
        <v>1.3756400000000002</v>
      </c>
    </row>
    <row r="124" spans="1:29">
      <c r="B124" s="18"/>
      <c r="C124" s="18"/>
    </row>
    <row r="125" spans="1:29" ht="16">
      <c r="A125" s="1" t="s">
        <v>434</v>
      </c>
      <c r="B125" s="18">
        <v>-14.866666666666667</v>
      </c>
      <c r="C125" s="18">
        <v>24.816666666666666</v>
      </c>
      <c r="D125" s="1">
        <v>1996</v>
      </c>
      <c r="E125" s="1">
        <v>8</v>
      </c>
      <c r="F125" s="1" t="s">
        <v>425</v>
      </c>
      <c r="G125" s="1">
        <f>AVERAGE(Q125,V125,AA125,AF125)</f>
        <v>3.2</v>
      </c>
      <c r="H125" s="64">
        <f>ROUND((I125/G125)*100, 0)</f>
        <v>98</v>
      </c>
      <c r="I125" s="1">
        <f>AVERAGE(S125,X125,AC125,AH125)</f>
        <v>3.1360000000000001</v>
      </c>
      <c r="J125" s="1" t="s">
        <v>435</v>
      </c>
      <c r="K125" s="115" t="s">
        <v>404</v>
      </c>
      <c r="M125" s="1" t="s">
        <v>436</v>
      </c>
      <c r="P125" s="1" t="s">
        <v>425</v>
      </c>
      <c r="Q125" s="1">
        <v>3.2</v>
      </c>
      <c r="R125" s="1">
        <v>98</v>
      </c>
      <c r="S125" s="1">
        <v>3.1360000000000001</v>
      </c>
    </row>
    <row r="126" spans="1:29">
      <c r="B126" s="18"/>
      <c r="C126" s="18"/>
      <c r="F126" s="1" t="s">
        <v>31</v>
      </c>
      <c r="G126" s="1">
        <f>SUM(G125)</f>
        <v>3.2</v>
      </c>
      <c r="H126" s="64">
        <f>ROUND((I126/G126)*100, 0)</f>
        <v>98</v>
      </c>
      <c r="I126" s="1">
        <f>SUM(I125)</f>
        <v>3.1360000000000001</v>
      </c>
      <c r="P126" s="1" t="s">
        <v>429</v>
      </c>
      <c r="Q126" s="1">
        <v>3.1870000000000003</v>
      </c>
      <c r="R126" s="1">
        <v>98</v>
      </c>
      <c r="S126" s="1">
        <v>3.1222000000000003</v>
      </c>
    </row>
    <row r="127" spans="1:29">
      <c r="B127" s="18"/>
      <c r="C127" s="18"/>
    </row>
    <row r="128" spans="1:29" ht="16">
      <c r="A128" s="1" t="s">
        <v>434</v>
      </c>
      <c r="B128" s="18">
        <v>-14.866666666666667</v>
      </c>
      <c r="C128" s="18">
        <v>24.816666666666666</v>
      </c>
      <c r="D128" s="1">
        <v>1996</v>
      </c>
      <c r="E128" s="1">
        <v>6</v>
      </c>
      <c r="F128" s="1" t="s">
        <v>425</v>
      </c>
      <c r="G128" s="1">
        <f>AVERAGE(Q128,V128,AA128,AF128)</f>
        <v>1.0395000000000001</v>
      </c>
      <c r="H128" s="64">
        <f t="shared" ref="H128:H133" si="2">ROUND((I128/G128)*100, 0)</f>
        <v>13</v>
      </c>
      <c r="I128" s="1">
        <f>AVERAGE(S128,X128,AC128,AH128)</f>
        <v>0.13014999999999999</v>
      </c>
      <c r="J128" s="1" t="s">
        <v>433</v>
      </c>
      <c r="K128" s="115" t="s">
        <v>408</v>
      </c>
      <c r="M128" s="1" t="s">
        <v>437</v>
      </c>
      <c r="P128" s="1" t="s">
        <v>425</v>
      </c>
      <c r="Q128" s="1">
        <v>1.0820000000000001</v>
      </c>
      <c r="R128" s="1">
        <v>13</v>
      </c>
      <c r="S128" s="1">
        <v>0.14066000000000001</v>
      </c>
      <c r="U128" s="1" t="s">
        <v>425</v>
      </c>
      <c r="V128" s="1">
        <v>0.997</v>
      </c>
      <c r="W128" s="1">
        <v>12</v>
      </c>
      <c r="X128" s="1">
        <v>0.11964</v>
      </c>
    </row>
    <row r="129" spans="1:34">
      <c r="B129" s="18"/>
      <c r="C129" s="18"/>
      <c r="F129" s="1" t="s">
        <v>423</v>
      </c>
      <c r="G129" s="1">
        <f>AVERAGE(Q129,V129,AA129,AF129)</f>
        <v>3.7685000000000004</v>
      </c>
      <c r="H129" s="64">
        <f t="shared" si="2"/>
        <v>5</v>
      </c>
      <c r="I129" s="1">
        <f>AVERAGE(S129,X129,AC129,AH129)</f>
        <v>0.17955000000000002</v>
      </c>
      <c r="P129" s="1" t="s">
        <v>423</v>
      </c>
      <c r="Q129" s="1">
        <v>3.5470000000000002</v>
      </c>
      <c r="R129" s="1">
        <v>0</v>
      </c>
      <c r="S129" s="1">
        <v>0</v>
      </c>
      <c r="U129" s="1" t="s">
        <v>423</v>
      </c>
      <c r="V129" s="1">
        <v>3.99</v>
      </c>
      <c r="W129" s="1">
        <v>9</v>
      </c>
      <c r="X129" s="1">
        <v>0.35910000000000003</v>
      </c>
    </row>
    <row r="130" spans="1:34">
      <c r="B130" s="18"/>
      <c r="C130" s="18"/>
      <c r="F130" s="1" t="s">
        <v>426</v>
      </c>
      <c r="G130" s="1">
        <f>AVERAGE(Q130,V130,AA130,AF130)</f>
        <v>0.495</v>
      </c>
      <c r="H130" s="64">
        <f t="shared" si="2"/>
        <v>9</v>
      </c>
      <c r="I130" s="1">
        <f>AVERAGE(S130,X130,AC130,AH130)</f>
        <v>4.2389999999999997E-2</v>
      </c>
      <c r="P130" s="1" t="s">
        <v>426</v>
      </c>
      <c r="Q130" s="1">
        <v>0.47099999999999997</v>
      </c>
      <c r="R130" s="1">
        <v>18</v>
      </c>
      <c r="S130" s="1">
        <v>8.4779999999999994E-2</v>
      </c>
      <c r="U130" s="1" t="s">
        <v>426</v>
      </c>
      <c r="V130" s="1">
        <v>0.51900000000000002</v>
      </c>
      <c r="W130" s="1">
        <v>0</v>
      </c>
      <c r="X130" s="1">
        <v>0</v>
      </c>
    </row>
    <row r="131" spans="1:34">
      <c r="B131" s="18"/>
      <c r="C131" s="18"/>
      <c r="F131" s="1" t="s">
        <v>438</v>
      </c>
      <c r="G131" s="1">
        <f>AVERAGE(Q131,V131,AA131,AF131)</f>
        <v>0.60349999999999993</v>
      </c>
      <c r="H131" s="64">
        <f t="shared" si="2"/>
        <v>12</v>
      </c>
      <c r="I131" s="1">
        <f>AVERAGE(S131,X131,AC131,AH131)</f>
        <v>7.2380000000000014E-2</v>
      </c>
      <c r="P131" s="1" t="s">
        <v>438</v>
      </c>
      <c r="Q131" s="1">
        <v>0.69</v>
      </c>
      <c r="R131" s="1">
        <v>0</v>
      </c>
      <c r="S131" s="1">
        <v>0</v>
      </c>
      <c r="U131" s="1" t="s">
        <v>438</v>
      </c>
      <c r="V131" s="1">
        <v>0.51700000000000002</v>
      </c>
      <c r="W131" s="1">
        <v>28</v>
      </c>
      <c r="X131" s="1">
        <v>0.14476000000000003</v>
      </c>
    </row>
    <row r="132" spans="1:34">
      <c r="B132" s="18"/>
      <c r="C132" s="18"/>
      <c r="F132" s="1" t="s">
        <v>427</v>
      </c>
      <c r="G132" s="1">
        <f>AVERAGE(Q132,V132,AA132,AF132)</f>
        <v>4.2670000000000003</v>
      </c>
      <c r="H132" s="64">
        <f t="shared" si="2"/>
        <v>26</v>
      </c>
      <c r="I132" s="1">
        <f>AVERAGE(S132,X132,AC132,AH132)</f>
        <v>1.1239000000000001</v>
      </c>
      <c r="P132" s="1" t="s">
        <v>427</v>
      </c>
      <c r="Q132" s="1">
        <v>3.1789999999999998</v>
      </c>
      <c r="R132" s="1">
        <v>3</v>
      </c>
      <c r="S132" s="1">
        <v>0.10231999999999999</v>
      </c>
      <c r="U132" s="1" t="s">
        <v>427</v>
      </c>
      <c r="V132" s="1">
        <v>5.3550000000000004</v>
      </c>
      <c r="W132" s="1">
        <v>40</v>
      </c>
      <c r="X132" s="1">
        <v>2.1454800000000001</v>
      </c>
    </row>
    <row r="133" spans="1:34">
      <c r="B133" s="18"/>
      <c r="C133" s="18"/>
      <c r="F133" s="1" t="s">
        <v>31</v>
      </c>
      <c r="G133" s="1">
        <f>SUM(G128:G132)</f>
        <v>10.173500000000001</v>
      </c>
      <c r="H133" s="64">
        <f t="shared" si="2"/>
        <v>15</v>
      </c>
      <c r="I133" s="1">
        <f>SUM(I128:I132)</f>
        <v>1.54837</v>
      </c>
      <c r="P133" s="1" t="s">
        <v>428</v>
      </c>
      <c r="Q133" s="1">
        <v>9</v>
      </c>
      <c r="R133" s="1">
        <v>1</v>
      </c>
      <c r="S133" s="1">
        <v>0.09</v>
      </c>
      <c r="U133" s="1" t="s">
        <v>428</v>
      </c>
      <c r="V133" s="1">
        <v>11.4</v>
      </c>
      <c r="W133" s="1">
        <v>22</v>
      </c>
      <c r="X133" s="1">
        <v>2.5</v>
      </c>
    </row>
    <row r="134" spans="1:34">
      <c r="B134" s="18"/>
      <c r="C134" s="18"/>
      <c r="P134" s="1" t="s">
        <v>429</v>
      </c>
      <c r="Q134" s="1">
        <v>8.9690000000000012</v>
      </c>
      <c r="R134" s="1">
        <v>4</v>
      </c>
      <c r="S134" s="1">
        <v>0.34784999999999999</v>
      </c>
      <c r="U134" s="1" t="s">
        <v>429</v>
      </c>
      <c r="V134" s="1">
        <v>11.378</v>
      </c>
      <c r="W134" s="1">
        <v>25</v>
      </c>
      <c r="X134" s="1">
        <v>2.8257399999999997</v>
      </c>
    </row>
    <row r="135" spans="1:34">
      <c r="B135" s="18"/>
      <c r="C135" s="18"/>
    </row>
    <row r="136" spans="1:34" ht="16">
      <c r="A136" s="1" t="s">
        <v>434</v>
      </c>
      <c r="B136" s="18">
        <v>-14.866666666666667</v>
      </c>
      <c r="C136" s="18">
        <v>24.816666666666666</v>
      </c>
      <c r="D136" s="1">
        <v>1996</v>
      </c>
      <c r="E136" s="1">
        <v>7</v>
      </c>
      <c r="F136" s="1" t="s">
        <v>425</v>
      </c>
      <c r="G136" s="1">
        <f>AVERAGE(Q136,V136,AA136,AF136)</f>
        <v>1.2322500000000001</v>
      </c>
      <c r="H136" s="64">
        <f t="shared" ref="H136:H141" si="3">ROUND((I136/G136)*100, 0)</f>
        <v>53</v>
      </c>
      <c r="I136" s="1">
        <f>AVERAGE(S136,X136,AC136,AH136)</f>
        <v>0.65642</v>
      </c>
      <c r="J136" s="1" t="s">
        <v>433</v>
      </c>
      <c r="K136" s="115" t="s">
        <v>408</v>
      </c>
      <c r="L136" s="31" t="s">
        <v>14</v>
      </c>
      <c r="M136" s="1" t="s">
        <v>437</v>
      </c>
      <c r="O136" s="94"/>
      <c r="P136" s="1" t="s">
        <v>425</v>
      </c>
      <c r="Q136" s="1">
        <v>1.3049999999999999</v>
      </c>
      <c r="R136" s="1">
        <v>10</v>
      </c>
      <c r="S136" s="1">
        <v>0.1305</v>
      </c>
      <c r="U136" s="1" t="s">
        <v>425</v>
      </c>
      <c r="V136" s="1">
        <v>1.111</v>
      </c>
      <c r="W136" s="1">
        <v>43</v>
      </c>
      <c r="X136" s="1">
        <v>0.47772999999999999</v>
      </c>
      <c r="Z136" s="1" t="s">
        <v>425</v>
      </c>
      <c r="AA136" s="1">
        <v>1.6910000000000001</v>
      </c>
      <c r="AB136" s="1">
        <v>95</v>
      </c>
      <c r="AC136" s="1">
        <v>1.6064499999999999</v>
      </c>
      <c r="AE136" s="1" t="s">
        <v>425</v>
      </c>
      <c r="AF136" s="1">
        <v>0.82199999999999995</v>
      </c>
      <c r="AG136" s="1">
        <v>50</v>
      </c>
      <c r="AH136" s="1">
        <v>0.41099999999999998</v>
      </c>
    </row>
    <row r="137" spans="1:34">
      <c r="B137" s="18"/>
      <c r="C137" s="18"/>
      <c r="F137" s="1" t="s">
        <v>423</v>
      </c>
      <c r="G137" s="1">
        <f>AVERAGE(Q137,V137,AA137,AF137)</f>
        <v>3.6782499999999998</v>
      </c>
      <c r="H137" s="64">
        <f t="shared" si="3"/>
        <v>25</v>
      </c>
      <c r="I137" s="1">
        <f>AVERAGE(S137,X137,AC137,AH137)</f>
        <v>0.92441499999999988</v>
      </c>
      <c r="P137" s="1" t="s">
        <v>423</v>
      </c>
      <c r="Q137" s="1">
        <v>2.629</v>
      </c>
      <c r="R137" s="1">
        <v>14</v>
      </c>
      <c r="S137" s="1">
        <v>0.36806000000000005</v>
      </c>
      <c r="U137" s="1" t="s">
        <v>423</v>
      </c>
      <c r="V137" s="1">
        <v>2.6419999999999999</v>
      </c>
      <c r="W137" s="1">
        <v>15</v>
      </c>
      <c r="X137" s="1">
        <v>0.39629999999999999</v>
      </c>
      <c r="Z137" s="1" t="s">
        <v>423</v>
      </c>
      <c r="AA137" s="1">
        <v>5.3419999999999996</v>
      </c>
      <c r="AB137" s="1">
        <v>15</v>
      </c>
      <c r="AC137" s="1">
        <v>0.8012999999999999</v>
      </c>
      <c r="AE137" s="1" t="s">
        <v>423</v>
      </c>
      <c r="AF137" s="1">
        <v>4.0999999999999996</v>
      </c>
      <c r="AG137" s="1">
        <v>52</v>
      </c>
      <c r="AH137" s="1">
        <v>2.1319999999999997</v>
      </c>
    </row>
    <row r="138" spans="1:34">
      <c r="B138" s="18"/>
      <c r="C138" s="18"/>
      <c r="F138" s="1" t="s">
        <v>426</v>
      </c>
      <c r="G138" s="1">
        <f>AVERAGE(Q138,V138,AA138,AF138)</f>
        <v>1.0427500000000001</v>
      </c>
      <c r="H138" s="64">
        <f t="shared" si="3"/>
        <v>47</v>
      </c>
      <c r="I138" s="1">
        <f>AVERAGE(S138,X138,AC138,AH138)</f>
        <v>0.49000250000000001</v>
      </c>
      <c r="P138" s="1" t="s">
        <v>426</v>
      </c>
      <c r="Q138" s="1">
        <v>1.5469999999999999</v>
      </c>
      <c r="R138" s="1">
        <v>34</v>
      </c>
      <c r="S138" s="1">
        <v>0.52598</v>
      </c>
      <c r="U138" s="1" t="s">
        <v>426</v>
      </c>
      <c r="V138" s="1">
        <v>1.48</v>
      </c>
      <c r="W138" s="1">
        <v>70</v>
      </c>
      <c r="X138" s="1">
        <v>1.036</v>
      </c>
      <c r="Z138" s="1" t="s">
        <v>426</v>
      </c>
      <c r="AA138" s="1">
        <v>0.751</v>
      </c>
      <c r="AB138" s="1">
        <v>53</v>
      </c>
      <c r="AC138" s="1">
        <v>0.39802999999999999</v>
      </c>
      <c r="AE138" s="1" t="s">
        <v>426</v>
      </c>
      <c r="AF138" s="1">
        <v>0.39300000000000002</v>
      </c>
      <c r="AG138" s="1">
        <v>0</v>
      </c>
      <c r="AH138" s="1">
        <v>0</v>
      </c>
    </row>
    <row r="139" spans="1:34">
      <c r="B139" s="18"/>
      <c r="C139" s="18"/>
      <c r="F139" s="1" t="s">
        <v>438</v>
      </c>
      <c r="G139" s="1">
        <f>AVERAGE(Q139,V139,AA139,AF139)</f>
        <v>1.125</v>
      </c>
      <c r="H139" s="64">
        <f t="shared" si="3"/>
        <v>48</v>
      </c>
      <c r="I139" s="1">
        <f>AVERAGE(S139,X139,AC139,AH139)</f>
        <v>0.53791</v>
      </c>
      <c r="P139" s="1" t="s">
        <v>438</v>
      </c>
      <c r="Q139" s="1">
        <v>0.82199999999999995</v>
      </c>
      <c r="R139" s="1">
        <v>8</v>
      </c>
      <c r="S139" s="1">
        <v>6.5759999999999999E-2</v>
      </c>
      <c r="U139" s="1" t="s">
        <v>438</v>
      </c>
      <c r="V139" s="1">
        <v>0.95499999999999996</v>
      </c>
      <c r="W139" s="1">
        <v>56</v>
      </c>
      <c r="X139" s="1">
        <v>0.53480000000000005</v>
      </c>
      <c r="Z139" s="1" t="s">
        <v>438</v>
      </c>
      <c r="AA139" s="1">
        <v>1.31</v>
      </c>
      <c r="AB139" s="1">
        <v>58</v>
      </c>
      <c r="AC139" s="1">
        <v>0.75980000000000003</v>
      </c>
      <c r="AE139" s="1" t="s">
        <v>438</v>
      </c>
      <c r="AF139" s="1">
        <v>1.413</v>
      </c>
      <c r="AG139" s="1">
        <v>56</v>
      </c>
      <c r="AH139" s="1">
        <v>0.79128000000000009</v>
      </c>
    </row>
    <row r="140" spans="1:34">
      <c r="B140" s="18"/>
      <c r="C140" s="18"/>
      <c r="F140" s="1" t="s">
        <v>427</v>
      </c>
      <c r="G140" s="1">
        <f>AVERAGE(Q140,V140,AA140,AF140)</f>
        <v>3.5942500000000002</v>
      </c>
      <c r="H140" s="64">
        <f t="shared" si="3"/>
        <v>23</v>
      </c>
      <c r="I140" s="1">
        <f>AVERAGE(S140,X140,AC140,AH140)</f>
        <v>0.83024249999999999</v>
      </c>
      <c r="P140" s="1" t="s">
        <v>427</v>
      </c>
      <c r="Q140" s="1">
        <v>2.9409999999999998</v>
      </c>
      <c r="R140" s="1">
        <v>19</v>
      </c>
      <c r="S140" s="1">
        <v>0.55476999999999999</v>
      </c>
      <c r="U140" s="1" t="s">
        <v>427</v>
      </c>
      <c r="V140" s="1">
        <v>2.8010000000000002</v>
      </c>
      <c r="W140" s="1">
        <v>13</v>
      </c>
      <c r="X140" s="1">
        <v>0.37316999999999995</v>
      </c>
      <c r="Z140" s="1" t="s">
        <v>427</v>
      </c>
      <c r="AA140" s="1">
        <v>4.1390000000000002</v>
      </c>
      <c r="AB140" s="1">
        <v>8</v>
      </c>
      <c r="AC140" s="1">
        <v>0.31059000000000003</v>
      </c>
      <c r="AE140" s="1" t="s">
        <v>427</v>
      </c>
      <c r="AF140" s="1">
        <v>4.4960000000000004</v>
      </c>
      <c r="AG140" s="1">
        <v>46</v>
      </c>
      <c r="AH140" s="1">
        <v>2.0824400000000001</v>
      </c>
    </row>
    <row r="141" spans="1:34">
      <c r="B141" s="18"/>
      <c r="C141" s="18"/>
      <c r="F141" s="1" t="s">
        <v>31</v>
      </c>
      <c r="G141" s="1">
        <f>SUM(G136:G140)</f>
        <v>10.672499999999999</v>
      </c>
      <c r="H141" s="64">
        <f t="shared" si="3"/>
        <v>32</v>
      </c>
      <c r="I141" s="1">
        <f>SUM(I136:I140)</f>
        <v>3.4389900000000004</v>
      </c>
      <c r="P141" s="1" t="s">
        <v>428</v>
      </c>
      <c r="Q141" s="1">
        <v>9.1999999999999993</v>
      </c>
      <c r="R141" s="1">
        <v>17</v>
      </c>
      <c r="S141" s="1">
        <v>1.5640000000000001</v>
      </c>
      <c r="U141" s="1" t="s">
        <v>428</v>
      </c>
      <c r="V141" s="1">
        <v>8.9890000000000008</v>
      </c>
      <c r="W141" s="1">
        <v>28</v>
      </c>
      <c r="X141" s="1">
        <v>2.5169200000000003</v>
      </c>
      <c r="Z141" s="1" t="s">
        <v>428</v>
      </c>
      <c r="AA141" s="1">
        <v>13.233000000000001</v>
      </c>
      <c r="AB141" s="1">
        <v>21</v>
      </c>
      <c r="AC141" s="1">
        <v>2.7789299999999999</v>
      </c>
      <c r="AE141" s="1" t="s">
        <v>428</v>
      </c>
      <c r="AF141" s="1">
        <v>11.2</v>
      </c>
      <c r="AG141" s="1">
        <v>47</v>
      </c>
      <c r="AH141" s="1">
        <v>5.2639999999999993</v>
      </c>
    </row>
    <row r="142" spans="1:34">
      <c r="B142" s="18"/>
      <c r="C142" s="18"/>
      <c r="P142" s="1" t="s">
        <v>429</v>
      </c>
      <c r="Q142" s="1">
        <v>9.2439999999999998</v>
      </c>
      <c r="R142" s="1">
        <v>19</v>
      </c>
      <c r="S142" s="1">
        <v>1.7877400000000001</v>
      </c>
      <c r="U142" s="1" t="s">
        <v>429</v>
      </c>
      <c r="V142" s="1">
        <v>8.9890000000000008</v>
      </c>
      <c r="W142" s="1">
        <v>32</v>
      </c>
      <c r="X142" s="1">
        <v>2.87507</v>
      </c>
      <c r="Z142" s="1" t="s">
        <v>429</v>
      </c>
      <c r="AA142" s="1">
        <v>13.233000000000001</v>
      </c>
      <c r="AB142" s="1">
        <v>29</v>
      </c>
      <c r="AC142" s="1">
        <v>3.8742999999999994</v>
      </c>
      <c r="AE142" s="1" t="s">
        <v>429</v>
      </c>
      <c r="AF142" s="1">
        <v>11.224</v>
      </c>
      <c r="AG142" s="1">
        <v>48</v>
      </c>
      <c r="AH142" s="1">
        <v>5.419319999999999</v>
      </c>
    </row>
    <row r="143" spans="1:34">
      <c r="B143" s="18"/>
      <c r="C143" s="18"/>
    </row>
    <row r="144" spans="1:34" ht="16">
      <c r="A144" s="1" t="s">
        <v>439</v>
      </c>
      <c r="B144" s="18">
        <v>-15.014722222222222</v>
      </c>
      <c r="C144" s="18">
        <v>23.075555555555557</v>
      </c>
      <c r="D144" s="1">
        <v>2000</v>
      </c>
      <c r="E144" s="1">
        <v>8</v>
      </c>
      <c r="F144" s="1" t="s">
        <v>425</v>
      </c>
      <c r="G144" s="1">
        <f>AVERAGE(Q144,V144,AA144,AF144)</f>
        <v>4.3</v>
      </c>
      <c r="H144" s="64">
        <f>ROUND((I144/G144)*100, 0)</f>
        <v>78</v>
      </c>
      <c r="I144" s="1">
        <f>AVERAGE(S144,X144,AC144,AH144)</f>
        <v>3.3750000000000004</v>
      </c>
      <c r="J144" s="1" t="s">
        <v>431</v>
      </c>
      <c r="K144" s="115" t="s">
        <v>404</v>
      </c>
      <c r="M144" s="1" t="s">
        <v>79</v>
      </c>
      <c r="P144" s="1" t="s">
        <v>425</v>
      </c>
      <c r="Q144" s="1">
        <v>4.3</v>
      </c>
      <c r="R144" s="1">
        <v>78</v>
      </c>
      <c r="S144" s="1">
        <v>3.3750000000000004</v>
      </c>
    </row>
    <row r="145" spans="1:19">
      <c r="B145" s="18"/>
      <c r="C145" s="18"/>
      <c r="F145" s="1" t="s">
        <v>31</v>
      </c>
      <c r="G145" s="1">
        <f>SUM(G144)</f>
        <v>4.3</v>
      </c>
      <c r="H145" s="64">
        <f>ROUND((I145/G145)*100, 0)</f>
        <v>78</v>
      </c>
      <c r="I145" s="1">
        <f>SUM(I144)</f>
        <v>3.3750000000000004</v>
      </c>
    </row>
    <row r="146" spans="1:19">
      <c r="B146" s="18"/>
      <c r="C146" s="18"/>
    </row>
    <row r="147" spans="1:19" ht="16">
      <c r="A147" s="1" t="s">
        <v>439</v>
      </c>
      <c r="B147" s="18">
        <v>-15.014722222222222</v>
      </c>
      <c r="C147" s="18">
        <v>23.075555555555557</v>
      </c>
      <c r="D147" s="1">
        <v>2000</v>
      </c>
      <c r="E147" s="1">
        <v>9</v>
      </c>
      <c r="F147" s="1" t="s">
        <v>425</v>
      </c>
      <c r="G147" s="1">
        <f>AVERAGE(Q147,V147,AA147,AF147)</f>
        <v>4.1000000000000005</v>
      </c>
      <c r="H147" s="64">
        <f>ROUND((I147/G147)*100, 0)</f>
        <v>58</v>
      </c>
      <c r="I147" s="1">
        <f>AVERAGE(S147,X147,AC147,AH147)</f>
        <v>2.375</v>
      </c>
      <c r="J147" s="1" t="s">
        <v>440</v>
      </c>
      <c r="K147" s="115" t="s">
        <v>404</v>
      </c>
      <c r="M147" s="1" t="s">
        <v>79</v>
      </c>
      <c r="P147" s="1" t="s">
        <v>425</v>
      </c>
      <c r="Q147" s="1">
        <v>4.1000000000000005</v>
      </c>
      <c r="R147" s="1">
        <v>58</v>
      </c>
      <c r="S147" s="1">
        <v>2.375</v>
      </c>
    </row>
    <row r="148" spans="1:19">
      <c r="B148" s="18"/>
      <c r="C148" s="18"/>
      <c r="F148" s="1" t="s">
        <v>31</v>
      </c>
      <c r="G148" s="1">
        <f>SUM(G147)</f>
        <v>4.1000000000000005</v>
      </c>
      <c r="H148" s="64">
        <f>ROUND((I148/G148)*100, 0)</f>
        <v>58</v>
      </c>
      <c r="I148" s="1">
        <f>SUM(I147)</f>
        <v>2.375</v>
      </c>
    </row>
    <row r="149" spans="1:19">
      <c r="B149" s="18"/>
      <c r="C149" s="18"/>
    </row>
    <row r="150" spans="1:19" ht="16">
      <c r="A150" s="1" t="s">
        <v>441</v>
      </c>
      <c r="B150" s="18">
        <v>12.1935</v>
      </c>
      <c r="C150" s="18">
        <v>-2.7042999999999999</v>
      </c>
      <c r="D150" s="1">
        <v>2005</v>
      </c>
      <c r="E150" s="1">
        <v>11</v>
      </c>
      <c r="F150" s="1" t="s">
        <v>425</v>
      </c>
      <c r="G150" s="1">
        <f>AVERAGE(Q150,V150,AA150,AF150)</f>
        <v>4.2</v>
      </c>
      <c r="H150" s="64">
        <f t="shared" ref="H150:H153" si="4">ROUND((I150/G150)*100, 0)</f>
        <v>79</v>
      </c>
      <c r="I150" s="1">
        <f>AVERAGE(S150,X150,AC150,AH150)</f>
        <v>3.3</v>
      </c>
      <c r="J150" s="1" t="s">
        <v>442</v>
      </c>
      <c r="K150" s="115" t="s">
        <v>408</v>
      </c>
      <c r="M150" s="1" t="s">
        <v>79</v>
      </c>
      <c r="P150" s="1" t="s">
        <v>425</v>
      </c>
      <c r="Q150" s="1">
        <v>4.2</v>
      </c>
      <c r="R150" s="1">
        <v>79</v>
      </c>
      <c r="S150" s="1">
        <v>3.3</v>
      </c>
    </row>
    <row r="151" spans="1:19">
      <c r="B151" s="18"/>
      <c r="C151" s="18"/>
      <c r="F151" s="1" t="s">
        <v>31</v>
      </c>
      <c r="G151" s="1">
        <f>SUM(G150)</f>
        <v>4.2</v>
      </c>
      <c r="H151" s="64">
        <f t="shared" si="4"/>
        <v>79</v>
      </c>
      <c r="I151" s="1">
        <f>SUM(I150)</f>
        <v>3.3</v>
      </c>
    </row>
    <row r="152" spans="1:19" ht="16">
      <c r="A152" s="1" t="s">
        <v>441</v>
      </c>
      <c r="B152" s="18">
        <v>12.1935</v>
      </c>
      <c r="C152" s="18">
        <v>-2.7042999999999999</v>
      </c>
      <c r="D152" s="1">
        <v>2005</v>
      </c>
      <c r="E152" s="1">
        <v>12</v>
      </c>
      <c r="F152" s="1" t="s">
        <v>425</v>
      </c>
      <c r="G152" s="1">
        <f>AVERAGE(Q152,V152,AA152,AF152)</f>
        <v>4.5</v>
      </c>
      <c r="H152" s="64">
        <f t="shared" si="4"/>
        <v>93</v>
      </c>
      <c r="I152" s="1">
        <f>AVERAGE(S152,X152,AC152,AH152)</f>
        <v>4.2</v>
      </c>
      <c r="J152" s="1" t="s">
        <v>443</v>
      </c>
      <c r="K152" s="115" t="s">
        <v>408</v>
      </c>
      <c r="M152" s="1" t="s">
        <v>79</v>
      </c>
      <c r="P152" s="1" t="s">
        <v>425</v>
      </c>
      <c r="Q152" s="1">
        <v>4.5</v>
      </c>
      <c r="R152" s="1">
        <v>93</v>
      </c>
      <c r="S152" s="1">
        <v>4.2</v>
      </c>
    </row>
    <row r="153" spans="1:19">
      <c r="B153" s="18"/>
      <c r="C153" s="18"/>
      <c r="F153" s="1" t="s">
        <v>31</v>
      </c>
      <c r="G153" s="1">
        <f>SUM(G152)</f>
        <v>4.5</v>
      </c>
      <c r="H153" s="64">
        <f t="shared" si="4"/>
        <v>93</v>
      </c>
      <c r="I153" s="1">
        <f>SUM(I152)</f>
        <v>4.2</v>
      </c>
    </row>
    <row r="163" spans="1:19">
      <c r="B163" s="18"/>
      <c r="C163" s="18"/>
    </row>
    <row r="164" spans="1:19" ht="16">
      <c r="A164" s="1" t="s">
        <v>422</v>
      </c>
      <c r="B164" s="18">
        <v>-25.253611111111113</v>
      </c>
      <c r="C164" s="18">
        <v>31.233333333333334</v>
      </c>
      <c r="D164" s="1">
        <v>1992</v>
      </c>
      <c r="E164" s="1">
        <v>9</v>
      </c>
      <c r="F164" s="1" t="s">
        <v>423</v>
      </c>
      <c r="G164" s="1">
        <f>AVERAGE(Q164,V164,AA164,AF164)</f>
        <v>4.3970000000000002</v>
      </c>
      <c r="H164" s="64">
        <f>ROUND((I164/G164)*100, 0)</f>
        <v>91</v>
      </c>
      <c r="I164" s="1">
        <f>AVERAGE(S164,X164,AC164,AH164)</f>
        <v>4.0012700000000008</v>
      </c>
      <c r="J164" s="1" t="s">
        <v>444</v>
      </c>
      <c r="K164" s="115" t="s">
        <v>404</v>
      </c>
      <c r="M164" s="1" t="s">
        <v>32</v>
      </c>
      <c r="P164" s="1" t="s">
        <v>423</v>
      </c>
      <c r="Q164" s="1">
        <v>4.3970000000000002</v>
      </c>
      <c r="R164" s="1">
        <v>91</v>
      </c>
      <c r="S164" s="1">
        <v>4.0012700000000008</v>
      </c>
    </row>
    <row r="165" spans="1:19">
      <c r="B165" s="18"/>
      <c r="C165" s="18"/>
      <c r="F165" s="1" t="s">
        <v>425</v>
      </c>
      <c r="G165" s="1">
        <f>AVERAGE(Q165,V165,AA165,AF165)</f>
        <v>1.429</v>
      </c>
      <c r="H165" s="64">
        <f>ROUND((I165/G165)*100, 0)</f>
        <v>96</v>
      </c>
      <c r="I165" s="1">
        <f>AVERAGE(S165,X165,AC165,AH165)</f>
        <v>1.3692400000000002</v>
      </c>
      <c r="P165" s="1" t="s">
        <v>425</v>
      </c>
      <c r="Q165" s="1">
        <v>1.429</v>
      </c>
      <c r="R165" s="1">
        <v>96</v>
      </c>
      <c r="S165" s="1">
        <v>1.3692400000000002</v>
      </c>
    </row>
    <row r="166" spans="1:19">
      <c r="B166" s="18"/>
      <c r="C166" s="18"/>
      <c r="F166" s="1" t="s">
        <v>426</v>
      </c>
      <c r="G166" s="1">
        <f>AVERAGE(Q166,V166,AA166,AF166)</f>
        <v>6.0999999999999999E-2</v>
      </c>
      <c r="H166" s="64">
        <f>ROUND((I166/G166)*100, 0)</f>
        <v>90</v>
      </c>
      <c r="I166" s="1">
        <f>AVERAGE(S166,X166,AC166,AH166)</f>
        <v>5.4899999999999997E-2</v>
      </c>
      <c r="P166" s="1" t="s">
        <v>426</v>
      </c>
      <c r="Q166" s="1">
        <v>6.0999999999999999E-2</v>
      </c>
      <c r="R166" s="1">
        <v>90</v>
      </c>
      <c r="S166" s="1">
        <v>5.4899999999999997E-2</v>
      </c>
    </row>
    <row r="167" spans="1:19">
      <c r="B167" s="18"/>
      <c r="C167" s="18"/>
      <c r="F167" s="1" t="s">
        <v>427</v>
      </c>
      <c r="G167" s="1">
        <f>AVERAGE(Q167,V167,AA167,AF167)</f>
        <v>1.2270000000000001</v>
      </c>
      <c r="H167" s="64">
        <f>ROUND((I167/G167)*100, 0)</f>
        <v>49</v>
      </c>
      <c r="I167" s="1">
        <f>AVERAGE(S167,X167,AC167,AH167)</f>
        <v>0.60123000000000004</v>
      </c>
      <c r="P167" s="1" t="s">
        <v>427</v>
      </c>
      <c r="Q167" s="1">
        <v>1.2270000000000001</v>
      </c>
      <c r="R167" s="1">
        <v>49</v>
      </c>
      <c r="S167" s="1">
        <v>0.60123000000000004</v>
      </c>
    </row>
    <row r="168" spans="1:19">
      <c r="B168" s="18"/>
      <c r="C168" s="18"/>
      <c r="F168" s="1" t="s">
        <v>31</v>
      </c>
      <c r="G168" s="1">
        <f>SUM(G164:G167)</f>
        <v>7.1140000000000008</v>
      </c>
      <c r="H168" s="64">
        <f>ROUND((I168/G168)*100, 0)</f>
        <v>85</v>
      </c>
      <c r="I168" s="1">
        <f>SUM(I164:I167)</f>
        <v>6.0266400000000013</v>
      </c>
      <c r="P168" s="1" t="s">
        <v>428</v>
      </c>
      <c r="Q168" s="1">
        <v>7.0839999999999996</v>
      </c>
      <c r="R168" s="1">
        <v>83</v>
      </c>
      <c r="S168" s="1">
        <v>5.8797199999999998</v>
      </c>
    </row>
    <row r="169" spans="1:19">
      <c r="B169" s="18"/>
      <c r="C169" s="18"/>
      <c r="P169" s="1" t="s">
        <v>429</v>
      </c>
      <c r="Q169" s="1">
        <v>7.1140000000000017</v>
      </c>
      <c r="R169" s="1">
        <v>86</v>
      </c>
      <c r="S169" s="1">
        <v>6.1227600000000013</v>
      </c>
    </row>
    <row r="174" spans="1:19" ht="16">
      <c r="A174" s="1" t="s">
        <v>441</v>
      </c>
      <c r="B174" s="18">
        <v>12.1935</v>
      </c>
      <c r="C174" s="18">
        <v>-2.7042999999999999</v>
      </c>
      <c r="D174" s="1">
        <v>2005</v>
      </c>
      <c r="E174" s="1">
        <v>12</v>
      </c>
      <c r="F174" s="1" t="s">
        <v>425</v>
      </c>
      <c r="G174" s="1">
        <f>AVERAGE(Q174,V174,AA174,AF174)</f>
        <v>7.3</v>
      </c>
      <c r="H174" s="64">
        <f>ROUND((I174/G174)*100, 0)</f>
        <v>68</v>
      </c>
      <c r="I174" s="1">
        <f>AVERAGE(S174,X174,AC174,AH174)</f>
        <v>5</v>
      </c>
      <c r="J174" s="125" t="s">
        <v>445</v>
      </c>
      <c r="K174" s="115" t="s">
        <v>408</v>
      </c>
      <c r="M174" s="1" t="s">
        <v>79</v>
      </c>
      <c r="P174" s="1" t="s">
        <v>425</v>
      </c>
      <c r="Q174" s="1">
        <v>7.3</v>
      </c>
      <c r="R174" s="1">
        <v>68</v>
      </c>
      <c r="S174" s="1">
        <v>5</v>
      </c>
    </row>
    <row r="175" spans="1:19">
      <c r="B175" s="18"/>
      <c r="C175" s="18"/>
      <c r="F175" s="1" t="s">
        <v>31</v>
      </c>
      <c r="G175" s="1">
        <f>SUM(G174)</f>
        <v>7.3</v>
      </c>
      <c r="H175" s="64">
        <f>ROUND((I175/G175)*100, 0)</f>
        <v>68</v>
      </c>
      <c r="I175" s="1">
        <f>SUM(I174)</f>
        <v>5</v>
      </c>
    </row>
    <row r="176" spans="1:19" ht="16">
      <c r="A176" s="1" t="s">
        <v>441</v>
      </c>
      <c r="B176" s="18">
        <v>12.1935</v>
      </c>
      <c r="C176" s="18">
        <v>-2.7042999999999999</v>
      </c>
      <c r="D176" s="1">
        <v>2005</v>
      </c>
      <c r="E176" s="1">
        <v>12</v>
      </c>
      <c r="F176" s="1" t="s">
        <v>425</v>
      </c>
      <c r="G176" s="1">
        <f>AVERAGE(Q176,V176,AA176,AF176)</f>
        <v>7</v>
      </c>
      <c r="H176" s="64">
        <f>ROUND((I176/G176)*100, 0)</f>
        <v>59</v>
      </c>
      <c r="I176" s="1">
        <f>AVERAGE(S176,X176,AC176,AH176)</f>
        <v>4.0999999999999996</v>
      </c>
      <c r="J176" s="125" t="s">
        <v>446</v>
      </c>
      <c r="K176" s="115" t="s">
        <v>408</v>
      </c>
      <c r="M176" s="1" t="s">
        <v>79</v>
      </c>
      <c r="P176" s="1" t="s">
        <v>425</v>
      </c>
      <c r="Q176" s="1">
        <v>7</v>
      </c>
      <c r="R176" s="1">
        <v>59</v>
      </c>
      <c r="S176" s="1">
        <v>4.0999999999999996</v>
      </c>
    </row>
    <row r="177" spans="2:9">
      <c r="B177" s="18"/>
      <c r="C177" s="18"/>
      <c r="F177" s="1" t="s">
        <v>31</v>
      </c>
      <c r="G177" s="1">
        <f>SUM(G176)</f>
        <v>7</v>
      </c>
      <c r="H177" s="64">
        <f>ROUND((I177/G177)*100, 0)</f>
        <v>59</v>
      </c>
      <c r="I177" s="1">
        <f>SUM(I176)</f>
        <v>4.0999999999999996</v>
      </c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</vt:lpstr>
      <vt:lpstr>Africa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van Wees2</dc:creator>
  <cp:lastModifiedBy>Guido van der Werf</cp:lastModifiedBy>
  <dcterms:created xsi:type="dcterms:W3CDTF">2018-10-26T17:01:33Z</dcterms:created>
  <dcterms:modified xsi:type="dcterms:W3CDTF">2018-10-26T18:15:56Z</dcterms:modified>
</cp:coreProperties>
</file>